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77" i="2"/>
  <c r="I35"/>
  <c r="I34"/>
  <c r="I20"/>
  <c r="J20"/>
  <c r="I19"/>
  <c r="J19"/>
  <c r="I16"/>
  <c r="J16"/>
  <c r="I15"/>
  <c r="J15"/>
  <c r="I14"/>
  <c r="J14"/>
  <c r="I10"/>
  <c r="J10"/>
  <c r="I9"/>
  <c r="J9"/>
  <c r="I174"/>
  <c r="J174"/>
  <c r="I173"/>
  <c r="J173"/>
  <c r="I172"/>
  <c r="J172"/>
  <c r="I171"/>
  <c r="J171"/>
  <c r="H174"/>
  <c r="H173" s="1"/>
  <c r="H172" s="1"/>
  <c r="H171" s="1"/>
  <c r="I146"/>
  <c r="J146"/>
  <c r="H146"/>
  <c r="I164"/>
  <c r="J164"/>
  <c r="I163"/>
  <c r="J163"/>
  <c r="I168"/>
  <c r="I167" s="1"/>
  <c r="J168"/>
  <c r="J167" s="1"/>
  <c r="H168"/>
  <c r="H167" s="1"/>
  <c r="H164"/>
  <c r="H163" s="1"/>
  <c r="I161"/>
  <c r="J161"/>
  <c r="I159"/>
  <c r="J159"/>
  <c r="I158"/>
  <c r="J158"/>
  <c r="I156"/>
  <c r="J156"/>
  <c r="I150"/>
  <c r="I149" s="1"/>
  <c r="J150"/>
  <c r="J149" s="1"/>
  <c r="J145" s="1"/>
  <c r="H161"/>
  <c r="H159"/>
  <c r="H156"/>
  <c r="H150"/>
  <c r="I141"/>
  <c r="J141"/>
  <c r="I140"/>
  <c r="J140"/>
  <c r="I139"/>
  <c r="J139"/>
  <c r="I138"/>
  <c r="J138"/>
  <c r="I137"/>
  <c r="J137"/>
  <c r="H141"/>
  <c r="H140" s="1"/>
  <c r="H139" s="1"/>
  <c r="H138" s="1"/>
  <c r="H137" s="1"/>
  <c r="I135"/>
  <c r="J135"/>
  <c r="I134"/>
  <c r="J134"/>
  <c r="I133"/>
  <c r="J133"/>
  <c r="H135"/>
  <c r="H134" s="1"/>
  <c r="H133" s="1"/>
  <c r="I131"/>
  <c r="J131"/>
  <c r="I130"/>
  <c r="J130"/>
  <c r="I129"/>
  <c r="J129"/>
  <c r="H131"/>
  <c r="H130" s="1"/>
  <c r="H129" s="1"/>
  <c r="I127"/>
  <c r="J127"/>
  <c r="I124"/>
  <c r="J124"/>
  <c r="I123"/>
  <c r="J123"/>
  <c r="I122"/>
  <c r="J122"/>
  <c r="H127"/>
  <c r="H124"/>
  <c r="I119"/>
  <c r="J119"/>
  <c r="I118"/>
  <c r="J118"/>
  <c r="I117"/>
  <c r="J117"/>
  <c r="I115"/>
  <c r="J115"/>
  <c r="I114"/>
  <c r="J114"/>
  <c r="I113"/>
  <c r="J113"/>
  <c r="I112"/>
  <c r="J112"/>
  <c r="H119"/>
  <c r="H118" s="1"/>
  <c r="H117" s="1"/>
  <c r="H115"/>
  <c r="H114" s="1"/>
  <c r="H113" s="1"/>
  <c r="I109"/>
  <c r="J109"/>
  <c r="I108"/>
  <c r="J108"/>
  <c r="I107"/>
  <c r="J107"/>
  <c r="I105"/>
  <c r="J105"/>
  <c r="I104"/>
  <c r="J104"/>
  <c r="I103"/>
  <c r="J103"/>
  <c r="I102"/>
  <c r="J102"/>
  <c r="I101"/>
  <c r="J101"/>
  <c r="H109"/>
  <c r="H108" s="1"/>
  <c r="H107" s="1"/>
  <c r="H105"/>
  <c r="H104" s="1"/>
  <c r="H103" s="1"/>
  <c r="I99"/>
  <c r="J99"/>
  <c r="I98"/>
  <c r="J98"/>
  <c r="I97"/>
  <c r="J97"/>
  <c r="H99"/>
  <c r="H98" s="1"/>
  <c r="H97" s="1"/>
  <c r="I95"/>
  <c r="J95"/>
  <c r="I94"/>
  <c r="J94"/>
  <c r="I93"/>
  <c r="J93"/>
  <c r="H95"/>
  <c r="H94" s="1"/>
  <c r="H93" s="1"/>
  <c r="I91"/>
  <c r="J91"/>
  <c r="I90"/>
  <c r="J90"/>
  <c r="I89"/>
  <c r="I88" s="1"/>
  <c r="I87" s="1"/>
  <c r="J89"/>
  <c r="H91"/>
  <c r="H90" s="1"/>
  <c r="H89" s="1"/>
  <c r="I84"/>
  <c r="J84"/>
  <c r="I83"/>
  <c r="J83"/>
  <c r="I82"/>
  <c r="J82"/>
  <c r="I81"/>
  <c r="J81"/>
  <c r="H84"/>
  <c r="H83" s="1"/>
  <c r="H82" s="1"/>
  <c r="H81" s="1"/>
  <c r="I78"/>
  <c r="J78"/>
  <c r="I77"/>
  <c r="J77"/>
  <c r="I76"/>
  <c r="J76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H41"/>
  <c r="H40" s="1"/>
  <c r="H39" s="1"/>
  <c r="H38" s="1"/>
  <c r="J40"/>
  <c r="J39" s="1"/>
  <c r="J38" s="1"/>
  <c r="I36"/>
  <c r="J36"/>
  <c r="J35" s="1"/>
  <c r="J34" s="1"/>
  <c r="H36"/>
  <c r="H35" s="1"/>
  <c r="H34" s="1"/>
  <c r="I29"/>
  <c r="J29"/>
  <c r="I31"/>
  <c r="J31"/>
  <c r="H31"/>
  <c r="H29"/>
  <c r="H28" s="1"/>
  <c r="I28"/>
  <c r="J28"/>
  <c r="I26"/>
  <c r="J26"/>
  <c r="H26"/>
  <c r="H20"/>
  <c r="H16"/>
  <c r="I11"/>
  <c r="J11"/>
  <c r="H11"/>
  <c r="H10" s="1"/>
  <c r="H9" s="1"/>
  <c r="H149" l="1"/>
  <c r="J43"/>
  <c r="J8" s="1"/>
  <c r="J7" s="1"/>
  <c r="J121"/>
  <c r="J111" s="1"/>
  <c r="I145"/>
  <c r="J88"/>
  <c r="J87" s="1"/>
  <c r="J144"/>
  <c r="J143" s="1"/>
  <c r="I144"/>
  <c r="I143" s="1"/>
  <c r="I7" s="1"/>
  <c r="H158"/>
  <c r="I121"/>
  <c r="I111" s="1"/>
  <c r="H123"/>
  <c r="H122" s="1"/>
  <c r="H121" s="1"/>
  <c r="H112"/>
  <c r="H102"/>
  <c r="H101" s="1"/>
  <c r="H88"/>
  <c r="H87" s="1"/>
  <c r="I43"/>
  <c r="I8" s="1"/>
  <c r="H43"/>
  <c r="H19"/>
  <c r="H15" s="1"/>
  <c r="H14" s="1"/>
  <c r="I176"/>
  <c r="H145" l="1"/>
  <c r="H144" s="1"/>
  <c r="H143" s="1"/>
  <c r="H8"/>
  <c r="J176"/>
  <c r="H111"/>
  <c r="H7" l="1"/>
  <c r="H176" s="1"/>
</calcChain>
</file>

<file path=xl/sharedStrings.xml><?xml version="1.0" encoding="utf-8"?>
<sst xmlns="http://schemas.openxmlformats.org/spreadsheetml/2006/main" count="1104" uniqueCount="205">
  <si>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</si>
  <si>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</si>
  <si>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</si>
  <si>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</si>
  <si>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</si>
  <si>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</si>
  <si>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</si>
  <si>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2023 год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</si>
  <si>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</si>
  <si>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</si>
  <si>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</si>
  <si>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</si>
  <si>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</si>
  <si>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</si>
  <si>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</si>
  <si>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</si>
  <si>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</si>
  <si>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</si>
  <si>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</si>
  <si>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</si>
  <si>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</si>
  <si>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</si>
  <si>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</si>
  <si>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</si>
  <si>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</si>
  <si>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</si>
  <si>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</si>
  <si>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</si>
  <si>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</si>
  <si>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</si>
  <si>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</si>
  <si>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</si>
  <si>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</si>
  <si>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</si>
  <si>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</si>
  <si>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</si>
  <si>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</si>
  <si>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</si>
  <si>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</si>
  <si>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</si>
  <si>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 xml:space="preserve">                К343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</si>
  <si>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</si>
  <si>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</si>
  <si>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</si>
  <si>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</si>
  <si>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</si>
  <si>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</si>
  <si>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</si>
  <si>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</si>
  <si>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</si>
  <si>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</si>
  <si>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</si>
  <si>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</si>
  <si>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</si>
  <si>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</si>
  <si>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</si>
  <si>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</si>
  <si>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</si>
  <si>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</si>
  <si>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</si>
  <si>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</si>
  <si>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</si>
  <si>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</si>
  <si>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</si>
  <si>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</si>
  <si>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</si>
  <si>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</si>
  <si>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</si>
  <si>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</si>
  <si>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</si>
  <si>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</si>
  <si>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</si>
  <si>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</si>
  <si>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</si>
  <si>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</si>
  <si>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</si>
  <si>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</si>
  <si>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</si>
  <si>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</si>
  <si>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</si>
  <si>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</si>
  <si>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</si>
  <si>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</si>
  <si>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</si>
  <si>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</si>
  <si>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</si>
  <si>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</si>
  <si>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</si>
  <si>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</si>
  <si>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</si>
  <si>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</si>
  <si>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</si>
  <si>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</si>
  <si>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</si>
  <si>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</si>
  <si>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</si>
  <si>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</si>
  <si>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</si>
  <si>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</si>
  <si>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</si>
  <si>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</si>
  <si>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>3190010190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</si>
  <si>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</si>
  <si>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</si>
  <si>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</si>
  <si>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</si>
  <si>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</si>
  <si>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</si>
  <si>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</si>
  <si>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>3190010170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</si>
  <si>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</si>
  <si>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</si>
  <si>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</si>
  <si>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</si>
  <si>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</si>
  <si>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</si>
  <si>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</si>
  <si>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 xml:space="preserve">      КУЛЬТУРА И КИНЕМАТОГРАФИЯ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</si>
  <si>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</si>
  <si>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</si>
  <si>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</si>
  <si>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</si>
  <si>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</si>
  <si>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</si>
  <si>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</si>
  <si>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</si>
  <si>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</si>
  <si>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</si>
  <si>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</si>
  <si>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</si>
  <si>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</si>
  <si>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</si>
  <si>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</si>
  <si>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</si>
  <si>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</si>
  <si>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</si>
  <si>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</si>
  <si>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</si>
  <si>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</si>
  <si>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</si>
  <si>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</si>
  <si>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</si>
  <si>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</si>
  <si>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</si>
  <si>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</si>
  <si>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</si>
  <si>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</si>
  <si>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</si>
  <si>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</si>
  <si>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</si>
  <si>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</si>
  <si>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</si>
  <si>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</si>
  <si>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</si>
  <si>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</si>
  <si>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</si>
  <si>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</si>
  <si>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</si>
  <si>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</si>
  <si>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</si>
  <si>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</si>
  <si>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</si>
  <si>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</si>
  <si>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</si>
  <si>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</si>
  <si>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     Увеличение стоимости прочих оборотных запасов (материалов)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</si>
  <si>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</si>
  <si>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              Увеличение стоимости прочих оборотных запасов (материалов)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</si>
  <si>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</si>
  <si>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    Увеличение стоимости прочих оборотных запасов (материалов)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</si>
  <si>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</si>
  <si>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>Увеличение стоимости прочих оборотных запасов (материалов)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</si>
  <si>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</si>
  <si>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</si>
  <si>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</si>
  <si>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 xml:space="preserve">                Увеличение стоимости прочих оборотных запасов (материалов)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</si>
  <si>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</si>
  <si>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</si>
  <si>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</si>
  <si>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</si>
  <si>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</si>
  <si>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</si>
  <si>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</si>
  <si>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</si>
  <si>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Осуществление  деятельности по молодежной политике 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</si>
  <si>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</si>
  <si>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</si>
  <si>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</si>
  <si>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</si>
  <si>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</si>
  <si>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</si>
  <si>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</si>
  <si>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</si>
  <si>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</si>
  <si>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бюджета Новоклязьминского сельского поселения на 2023 год</t>
  </si>
  <si>
    <t>и на плановый период 2024 и 2025 годов</t>
  </si>
  <si>
    <t xml:space="preserve">                Решение №40 от 26.12.2022г.</t>
  </si>
  <si>
    <t xml:space="preserve">           Взносы по обязательному социальному страхованию</t>
  </si>
  <si>
    <t>2023год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</si>
  <si>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</si>
  <si>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</si>
  <si>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</si>
  <si>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</si>
  <si>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</si>
  <si>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                Дата: 01.09.2023г.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</si>
</sst>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6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56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4" fontId="5" fillId="9" borderId="2" xfId="28" applyNumberFormat="1" applyFont="1" applyFill="1" applyProtection="1">
      <alignment horizontal="right" vertical="top" shrinkToFi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0" fontId="12" fillId="0" borderId="6" xfId="26" applyFont="1" applyBorder="1" applyAlignment="1">
      <alignment horizontal="center"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9"/>
  <sheetViews>
    <sheetView showGridLines="0" tabSelected="1" topLeftCell="A184" zoomScaleNormal="100" zoomScaleSheetLayoutView="100" workbookViewId="0">
      <selection activeCell="F4" sqref="F4"/>
    </sheetView>
  </sheetViews>
  <sheetFormatPr defaultRowHeight="15" outlineLevelRow="7"/>
  <cols>
    <col min="1" max="1" width="40" style="37" customWidth="1"/>
    <col min="2" max="4" width="6.5703125" style="37" customWidth="1"/>
    <col min="5" max="5" width="12.140625" style="37" customWidth="1"/>
    <col min="6" max="6" width="6.42578125" style="37" customWidth="1"/>
    <col min="7" max="7" width="12.140625" style="37" customWidth="1"/>
    <col min="8" max="10" width="15.140625" style="37" customWidth="1"/>
    <col min="11" max="11" width="17.42578125" style="9" customWidth="1"/>
    <col min="12" max="16384" width="9.140625" style="9"/>
  </cols>
  <sheetData>
    <row r="1" spans="1:11" s="1" customFormat="1" ht="15.75" customHeight="1">
      <c r="A1" s="53" t="s">
        <v>138</v>
      </c>
      <c r="B1" s="53"/>
      <c r="C1" s="53"/>
      <c r="D1" s="53"/>
      <c r="E1" s="53"/>
      <c r="F1" s="53"/>
      <c r="G1" s="53"/>
      <c r="H1" s="3"/>
      <c r="I1" s="3"/>
      <c r="J1" s="3"/>
      <c r="K1" s="3"/>
    </row>
    <row r="2" spans="1:11" s="1" customFormat="1" ht="15.75" customHeight="1">
      <c r="A2" s="53" t="s">
        <v>194</v>
      </c>
      <c r="B2" s="53"/>
      <c r="C2" s="53"/>
      <c r="D2" s="53"/>
      <c r="E2" s="53"/>
      <c r="F2" s="53"/>
      <c r="G2" s="53"/>
      <c r="H2" s="3"/>
      <c r="I2" s="3"/>
      <c r="J2" s="3"/>
      <c r="K2" s="3"/>
    </row>
    <row r="3" spans="1:11" s="1" customFormat="1" ht="15" customHeight="1">
      <c r="A3" s="53" t="s">
        <v>195</v>
      </c>
      <c r="B3" s="53"/>
      <c r="C3" s="53"/>
      <c r="D3" s="53"/>
      <c r="E3" s="53"/>
      <c r="F3" s="53"/>
      <c r="G3" s="53"/>
      <c r="H3" s="3"/>
      <c r="I3" s="3"/>
      <c r="J3" s="3"/>
      <c r="K3" s="3"/>
    </row>
    <row r="4" spans="1:11" s="5" customFormat="1" ht="38.25" customHeight="1">
      <c r="A4" s="4" t="s">
        <v>196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204</v>
      </c>
      <c r="B5" s="7"/>
      <c r="C5" s="7"/>
      <c r="D5" s="54" t="s">
        <v>139</v>
      </c>
      <c r="E5" s="55"/>
      <c r="F5" s="55"/>
      <c r="G5" s="7"/>
      <c r="H5" s="3"/>
      <c r="I5" s="3"/>
      <c r="J5" s="3" t="s">
        <v>140</v>
      </c>
      <c r="K5" s="3"/>
    </row>
    <row r="6" spans="1:11" ht="41.25" customHeight="1">
      <c r="A6" s="38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38" t="s">
        <v>5</v>
      </c>
      <c r="G6" s="38" t="s">
        <v>6</v>
      </c>
      <c r="H6" s="38" t="s">
        <v>7</v>
      </c>
      <c r="I6" s="38" t="s">
        <v>8</v>
      </c>
      <c r="J6" s="38" t="s">
        <v>200</v>
      </c>
      <c r="K6" s="8"/>
    </row>
    <row r="7" spans="1:11" ht="31.5" outlineLevel="1">
      <c r="A7" s="39" t="s">
        <v>9</v>
      </c>
      <c r="B7" s="40" t="s">
        <v>10</v>
      </c>
      <c r="C7" s="40" t="s">
        <v>11</v>
      </c>
      <c r="D7" s="40" t="s">
        <v>11</v>
      </c>
      <c r="E7" s="40" t="s">
        <v>12</v>
      </c>
      <c r="F7" s="40" t="s">
        <v>13</v>
      </c>
      <c r="G7" s="40"/>
      <c r="H7" s="27">
        <f>H8+H81+H87+H101+H111+H137+H143+H171</f>
        <v>6443485.5899999999</v>
      </c>
      <c r="I7" s="27">
        <f t="shared" ref="I7:J7" si="0">I8+I81+I87+I101+I111+I137+I143+I171</f>
        <v>4214925.5600000005</v>
      </c>
      <c r="J7" s="27">
        <f t="shared" si="0"/>
        <v>4025530.5500000003</v>
      </c>
      <c r="K7" s="8"/>
    </row>
    <row r="8" spans="1:11" ht="25.5" outlineLevel="2">
      <c r="A8" s="11" t="s">
        <v>14</v>
      </c>
      <c r="B8" s="12" t="s">
        <v>10</v>
      </c>
      <c r="C8" s="12" t="s">
        <v>15</v>
      </c>
      <c r="D8" s="12" t="s">
        <v>11</v>
      </c>
      <c r="E8" s="12" t="s">
        <v>12</v>
      </c>
      <c r="F8" s="12" t="s">
        <v>13</v>
      </c>
      <c r="G8" s="12"/>
      <c r="H8" s="2">
        <f>H9+H14+H34+H38+H43</f>
        <v>2458773.42</v>
      </c>
      <c r="I8" s="2">
        <f t="shared" ref="I8:J8" si="1">I9+I14+I34+I38+I43</f>
        <v>2177475</v>
      </c>
      <c r="J8" s="2">
        <f t="shared" si="1"/>
        <v>2170075</v>
      </c>
      <c r="K8" s="13"/>
    </row>
    <row r="9" spans="1:11" ht="51" outlineLevel="3">
      <c r="A9" s="30" t="s">
        <v>16</v>
      </c>
      <c r="B9" s="31" t="s">
        <v>10</v>
      </c>
      <c r="C9" s="31" t="s">
        <v>15</v>
      </c>
      <c r="D9" s="31" t="s">
        <v>17</v>
      </c>
      <c r="E9" s="31" t="s">
        <v>12</v>
      </c>
      <c r="F9" s="31" t="s">
        <v>13</v>
      </c>
      <c r="G9" s="31"/>
      <c r="H9" s="29">
        <f>H10</f>
        <v>555000</v>
      </c>
      <c r="I9" s="29">
        <f t="shared" ref="I9:J10" si="2">I10</f>
        <v>555000</v>
      </c>
      <c r="J9" s="29">
        <f t="shared" si="2"/>
        <v>555000</v>
      </c>
      <c r="K9" s="8"/>
    </row>
    <row r="10" spans="1:11" ht="38.25" outlineLevel="4">
      <c r="A10" s="14" t="s">
        <v>160</v>
      </c>
      <c r="B10" s="15" t="s">
        <v>10</v>
      </c>
      <c r="C10" s="15" t="s">
        <v>15</v>
      </c>
      <c r="D10" s="15" t="s">
        <v>17</v>
      </c>
      <c r="E10" s="15" t="s">
        <v>18</v>
      </c>
      <c r="F10" s="10" t="s">
        <v>13</v>
      </c>
      <c r="G10" s="10"/>
      <c r="H10" s="28">
        <f>H11</f>
        <v>555000</v>
      </c>
      <c r="I10" s="28">
        <f t="shared" si="2"/>
        <v>555000</v>
      </c>
      <c r="J10" s="28">
        <f t="shared" si="2"/>
        <v>555000</v>
      </c>
      <c r="K10" s="8"/>
    </row>
    <row r="11" spans="1:11" ht="89.25" outlineLevel="5">
      <c r="A11" s="16" t="s">
        <v>19</v>
      </c>
      <c r="B11" s="10" t="s">
        <v>10</v>
      </c>
      <c r="C11" s="10" t="s">
        <v>15</v>
      </c>
      <c r="D11" s="10" t="s">
        <v>17</v>
      </c>
      <c r="E11" s="10" t="s">
        <v>18</v>
      </c>
      <c r="F11" s="10" t="s">
        <v>20</v>
      </c>
      <c r="G11" s="10"/>
      <c r="H11" s="28">
        <f>H12+H13</f>
        <v>555000</v>
      </c>
      <c r="I11" s="28">
        <f t="shared" ref="I11:J11" si="3">I12+I13</f>
        <v>555000</v>
      </c>
      <c r="J11" s="28">
        <f t="shared" si="3"/>
        <v>555000</v>
      </c>
      <c r="K11" s="8"/>
    </row>
    <row r="12" spans="1:11" ht="38.25" outlineLevel="6">
      <c r="A12" s="16" t="s">
        <v>21</v>
      </c>
      <c r="B12" s="10" t="s">
        <v>10</v>
      </c>
      <c r="C12" s="10" t="s">
        <v>15</v>
      </c>
      <c r="D12" s="10" t="s">
        <v>17</v>
      </c>
      <c r="E12" s="10" t="s">
        <v>18</v>
      </c>
      <c r="F12" s="10" t="s">
        <v>22</v>
      </c>
      <c r="G12" s="10"/>
      <c r="H12" s="28">
        <v>425000</v>
      </c>
      <c r="I12" s="28">
        <v>425000</v>
      </c>
      <c r="J12" s="28">
        <v>425000</v>
      </c>
      <c r="K12" s="8"/>
    </row>
    <row r="13" spans="1:11" ht="63.75" outlineLevel="6">
      <c r="A13" s="16" t="s">
        <v>23</v>
      </c>
      <c r="B13" s="10" t="s">
        <v>10</v>
      </c>
      <c r="C13" s="10" t="s">
        <v>15</v>
      </c>
      <c r="D13" s="10" t="s">
        <v>17</v>
      </c>
      <c r="E13" s="10" t="s">
        <v>18</v>
      </c>
      <c r="F13" s="10" t="s">
        <v>24</v>
      </c>
      <c r="G13" s="10"/>
      <c r="H13" s="28">
        <v>130000</v>
      </c>
      <c r="I13" s="28">
        <v>130000</v>
      </c>
      <c r="J13" s="28">
        <v>130000</v>
      </c>
      <c r="K13" s="8"/>
    </row>
    <row r="14" spans="1:11" ht="76.5" outlineLevel="3">
      <c r="A14" s="30" t="s">
        <v>25</v>
      </c>
      <c r="B14" s="31" t="s">
        <v>10</v>
      </c>
      <c r="C14" s="31" t="s">
        <v>15</v>
      </c>
      <c r="D14" s="31" t="s">
        <v>26</v>
      </c>
      <c r="E14" s="31" t="s">
        <v>12</v>
      </c>
      <c r="F14" s="31" t="s">
        <v>13</v>
      </c>
      <c r="G14" s="31"/>
      <c r="H14" s="29">
        <f>H15</f>
        <v>1557500</v>
      </c>
      <c r="I14" s="29">
        <f t="shared" ref="I14:J14" si="4">I15</f>
        <v>1543500</v>
      </c>
      <c r="J14" s="29">
        <f t="shared" si="4"/>
        <v>1543500</v>
      </c>
      <c r="K14" s="8"/>
    </row>
    <row r="15" spans="1:11" ht="38.25" outlineLevel="4">
      <c r="A15" s="14" t="s">
        <v>161</v>
      </c>
      <c r="B15" s="15" t="s">
        <v>10</v>
      </c>
      <c r="C15" s="15" t="s">
        <v>15</v>
      </c>
      <c r="D15" s="15" t="s">
        <v>26</v>
      </c>
      <c r="E15" s="15" t="s">
        <v>27</v>
      </c>
      <c r="F15" s="10" t="s">
        <v>13</v>
      </c>
      <c r="G15" s="10"/>
      <c r="H15" s="28">
        <f>H16+H19+H28</f>
        <v>1557500</v>
      </c>
      <c r="I15" s="28">
        <f t="shared" ref="I15:J15" si="5">I16+I19+I28</f>
        <v>1543500</v>
      </c>
      <c r="J15" s="28">
        <f t="shared" si="5"/>
        <v>1543500</v>
      </c>
      <c r="K15" s="8"/>
    </row>
    <row r="16" spans="1:11" ht="89.25" outlineLevel="5">
      <c r="A16" s="16" t="s">
        <v>19</v>
      </c>
      <c r="B16" s="10" t="s">
        <v>10</v>
      </c>
      <c r="C16" s="10" t="s">
        <v>15</v>
      </c>
      <c r="D16" s="10" t="s">
        <v>26</v>
      </c>
      <c r="E16" s="10" t="s">
        <v>27</v>
      </c>
      <c r="F16" s="10" t="s">
        <v>20</v>
      </c>
      <c r="G16" s="10"/>
      <c r="H16" s="28">
        <f>H17+H18</f>
        <v>1380000</v>
      </c>
      <c r="I16" s="28">
        <f t="shared" ref="I16:J16" si="6">I17+I18</f>
        <v>1380000</v>
      </c>
      <c r="J16" s="28">
        <f t="shared" si="6"/>
        <v>1380000</v>
      </c>
      <c r="K16" s="8"/>
    </row>
    <row r="17" spans="1:11" ht="38.25" outlineLevel="6">
      <c r="A17" s="16" t="s">
        <v>21</v>
      </c>
      <c r="B17" s="10" t="s">
        <v>10</v>
      </c>
      <c r="C17" s="10" t="s">
        <v>15</v>
      </c>
      <c r="D17" s="10" t="s">
        <v>26</v>
      </c>
      <c r="E17" s="10" t="s">
        <v>27</v>
      </c>
      <c r="F17" s="10" t="s">
        <v>22</v>
      </c>
      <c r="G17" s="10"/>
      <c r="H17" s="28">
        <v>1060000</v>
      </c>
      <c r="I17" s="28">
        <v>1060000</v>
      </c>
      <c r="J17" s="28">
        <v>1060000</v>
      </c>
      <c r="K17" s="8"/>
    </row>
    <row r="18" spans="1:11" ht="63.75" outlineLevel="6">
      <c r="A18" s="16" t="s">
        <v>23</v>
      </c>
      <c r="B18" s="10" t="s">
        <v>10</v>
      </c>
      <c r="C18" s="10" t="s">
        <v>15</v>
      </c>
      <c r="D18" s="10" t="s">
        <v>26</v>
      </c>
      <c r="E18" s="10" t="s">
        <v>27</v>
      </c>
      <c r="F18" s="10" t="s">
        <v>24</v>
      </c>
      <c r="G18" s="10"/>
      <c r="H18" s="28">
        <v>320000</v>
      </c>
      <c r="I18" s="28">
        <v>320000</v>
      </c>
      <c r="J18" s="28">
        <v>320000</v>
      </c>
      <c r="K18" s="8"/>
    </row>
    <row r="19" spans="1:11" ht="38.25" outlineLevel="5">
      <c r="A19" s="16" t="s">
        <v>28</v>
      </c>
      <c r="B19" s="10" t="s">
        <v>10</v>
      </c>
      <c r="C19" s="10" t="s">
        <v>15</v>
      </c>
      <c r="D19" s="10" t="s">
        <v>26</v>
      </c>
      <c r="E19" s="10" t="s">
        <v>27</v>
      </c>
      <c r="F19" s="10" t="s">
        <v>29</v>
      </c>
      <c r="G19" s="10"/>
      <c r="H19" s="28">
        <f>H20+H26</f>
        <v>171000</v>
      </c>
      <c r="I19" s="28">
        <f t="shared" ref="I19:J19" si="7">I20+I26</f>
        <v>157000</v>
      </c>
      <c r="J19" s="28">
        <f t="shared" si="7"/>
        <v>157000</v>
      </c>
      <c r="K19" s="8"/>
    </row>
    <row r="20" spans="1:11" ht="25.5" outlineLevel="6">
      <c r="A20" s="16" t="s">
        <v>30</v>
      </c>
      <c r="B20" s="10" t="s">
        <v>10</v>
      </c>
      <c r="C20" s="10" t="s">
        <v>15</v>
      </c>
      <c r="D20" s="10" t="s">
        <v>26</v>
      </c>
      <c r="E20" s="10" t="s">
        <v>27</v>
      </c>
      <c r="F20" s="10" t="s">
        <v>31</v>
      </c>
      <c r="G20" s="10"/>
      <c r="H20" s="28">
        <f>H21+H22+H23+H24+H25</f>
        <v>86000</v>
      </c>
      <c r="I20" s="28">
        <f t="shared" ref="I20:J20" si="8">I21+I22+I23+I24+I25</f>
        <v>102000</v>
      </c>
      <c r="J20" s="28">
        <f t="shared" si="8"/>
        <v>102000</v>
      </c>
      <c r="K20" s="8"/>
    </row>
    <row r="21" spans="1:11" outlineLevel="7">
      <c r="A21" s="16" t="s">
        <v>32</v>
      </c>
      <c r="B21" s="10" t="s">
        <v>10</v>
      </c>
      <c r="C21" s="10" t="s">
        <v>15</v>
      </c>
      <c r="D21" s="10" t="s">
        <v>26</v>
      </c>
      <c r="E21" s="10" t="s">
        <v>27</v>
      </c>
      <c r="F21" s="10" t="s">
        <v>31</v>
      </c>
      <c r="G21" s="10" t="s">
        <v>33</v>
      </c>
      <c r="H21" s="28">
        <v>35000</v>
      </c>
      <c r="I21" s="28">
        <v>65000</v>
      </c>
      <c r="J21" s="28">
        <v>65000</v>
      </c>
      <c r="K21" s="8"/>
    </row>
    <row r="22" spans="1:11" outlineLevel="7">
      <c r="A22" s="16" t="s">
        <v>34</v>
      </c>
      <c r="B22" s="10" t="s">
        <v>10</v>
      </c>
      <c r="C22" s="10" t="s">
        <v>15</v>
      </c>
      <c r="D22" s="10" t="s">
        <v>26</v>
      </c>
      <c r="E22" s="10" t="s">
        <v>27</v>
      </c>
      <c r="F22" s="10" t="s">
        <v>31</v>
      </c>
      <c r="G22" s="10" t="s">
        <v>35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36</v>
      </c>
      <c r="B23" s="10" t="s">
        <v>10</v>
      </c>
      <c r="C23" s="10" t="s">
        <v>15</v>
      </c>
      <c r="D23" s="10" t="s">
        <v>26</v>
      </c>
      <c r="E23" s="10" t="s">
        <v>27</v>
      </c>
      <c r="F23" s="10" t="s">
        <v>31</v>
      </c>
      <c r="G23" s="10" t="s">
        <v>37</v>
      </c>
      <c r="H23" s="28">
        <v>7500</v>
      </c>
      <c r="I23" s="28">
        <v>12000</v>
      </c>
      <c r="J23" s="28">
        <v>12000</v>
      </c>
      <c r="K23" s="8"/>
    </row>
    <row r="24" spans="1:11" outlineLevel="7">
      <c r="A24" s="16" t="s">
        <v>38</v>
      </c>
      <c r="B24" s="10" t="s">
        <v>10</v>
      </c>
      <c r="C24" s="10" t="s">
        <v>15</v>
      </c>
      <c r="D24" s="10" t="s">
        <v>26</v>
      </c>
      <c r="E24" s="10" t="s">
        <v>27</v>
      </c>
      <c r="F24" s="10" t="s">
        <v>31</v>
      </c>
      <c r="G24" s="10" t="s">
        <v>39</v>
      </c>
      <c r="H24" s="28">
        <v>14000</v>
      </c>
      <c r="I24" s="28">
        <v>0</v>
      </c>
      <c r="J24" s="28">
        <v>0</v>
      </c>
      <c r="K24" s="8"/>
    </row>
    <row r="25" spans="1:11" ht="25.5" outlineLevel="7">
      <c r="A25" s="16" t="s">
        <v>162</v>
      </c>
      <c r="B25" s="10" t="s">
        <v>10</v>
      </c>
      <c r="C25" s="10" t="s">
        <v>15</v>
      </c>
      <c r="D25" s="10" t="s">
        <v>26</v>
      </c>
      <c r="E25" s="10" t="s">
        <v>27</v>
      </c>
      <c r="F25" s="10" t="s">
        <v>31</v>
      </c>
      <c r="G25" s="10" t="s">
        <v>41</v>
      </c>
      <c r="H25" s="28">
        <v>24500</v>
      </c>
      <c r="I25" s="28">
        <v>20000</v>
      </c>
      <c r="J25" s="28">
        <v>20000</v>
      </c>
      <c r="K25" s="8"/>
    </row>
    <row r="26" spans="1:11" ht="25.5" outlineLevel="6">
      <c r="A26" s="16" t="s">
        <v>42</v>
      </c>
      <c r="B26" s="10" t="s">
        <v>10</v>
      </c>
      <c r="C26" s="10" t="s">
        <v>15</v>
      </c>
      <c r="D26" s="10" t="s">
        <v>26</v>
      </c>
      <c r="E26" s="10" t="s">
        <v>27</v>
      </c>
      <c r="F26" s="10" t="s">
        <v>43</v>
      </c>
      <c r="G26" s="10"/>
      <c r="H26" s="28">
        <f>H27</f>
        <v>85000</v>
      </c>
      <c r="I26" s="28">
        <f t="shared" ref="I26:J26" si="9">I27</f>
        <v>55000</v>
      </c>
      <c r="J26" s="28">
        <f t="shared" si="9"/>
        <v>55000</v>
      </c>
      <c r="K26" s="8"/>
    </row>
    <row r="27" spans="1:11" outlineLevel="7">
      <c r="A27" s="16" t="s">
        <v>34</v>
      </c>
      <c r="B27" s="10" t="s">
        <v>10</v>
      </c>
      <c r="C27" s="10" t="s">
        <v>15</v>
      </c>
      <c r="D27" s="10" t="s">
        <v>26</v>
      </c>
      <c r="E27" s="10" t="s">
        <v>27</v>
      </c>
      <c r="F27" s="10" t="s">
        <v>43</v>
      </c>
      <c r="G27" s="10" t="s">
        <v>35</v>
      </c>
      <c r="H27" s="28">
        <v>85000</v>
      </c>
      <c r="I27" s="28">
        <v>55000</v>
      </c>
      <c r="J27" s="28">
        <v>55000</v>
      </c>
      <c r="K27" s="8"/>
    </row>
    <row r="28" spans="1:11" outlineLevel="5">
      <c r="A28" s="16" t="s">
        <v>44</v>
      </c>
      <c r="B28" s="10" t="s">
        <v>10</v>
      </c>
      <c r="C28" s="10" t="s">
        <v>15</v>
      </c>
      <c r="D28" s="10" t="s">
        <v>26</v>
      </c>
      <c r="E28" s="10" t="s">
        <v>27</v>
      </c>
      <c r="F28" s="10" t="s">
        <v>45</v>
      </c>
      <c r="G28" s="10"/>
      <c r="H28" s="28">
        <f>H29+H31</f>
        <v>6500</v>
      </c>
      <c r="I28" s="28">
        <f t="shared" ref="I28:J28" si="10">I29+I31</f>
        <v>6500</v>
      </c>
      <c r="J28" s="28">
        <f t="shared" si="10"/>
        <v>6500</v>
      </c>
      <c r="K28" s="8"/>
    </row>
    <row r="29" spans="1:11" outlineLevel="6">
      <c r="A29" s="16" t="s">
        <v>46</v>
      </c>
      <c r="B29" s="10" t="s">
        <v>10</v>
      </c>
      <c r="C29" s="10" t="s">
        <v>15</v>
      </c>
      <c r="D29" s="10" t="s">
        <v>26</v>
      </c>
      <c r="E29" s="10" t="s">
        <v>27</v>
      </c>
      <c r="F29" s="10" t="s">
        <v>47</v>
      </c>
      <c r="G29" s="10"/>
      <c r="H29" s="28">
        <f>H30</f>
        <v>3000</v>
      </c>
      <c r="I29" s="28">
        <f t="shared" ref="I29:J29" si="11">I30</f>
        <v>3000</v>
      </c>
      <c r="J29" s="28">
        <f t="shared" si="11"/>
        <v>3000</v>
      </c>
      <c r="K29" s="8"/>
    </row>
    <row r="30" spans="1:11" outlineLevel="7">
      <c r="A30" s="16" t="s">
        <v>48</v>
      </c>
      <c r="B30" s="10" t="s">
        <v>10</v>
      </c>
      <c r="C30" s="10" t="s">
        <v>15</v>
      </c>
      <c r="D30" s="10" t="s">
        <v>26</v>
      </c>
      <c r="E30" s="10" t="s">
        <v>27</v>
      </c>
      <c r="F30" s="10" t="s">
        <v>47</v>
      </c>
      <c r="G30" s="10" t="s">
        <v>49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50</v>
      </c>
      <c r="B31" s="10" t="s">
        <v>10</v>
      </c>
      <c r="C31" s="10" t="s">
        <v>15</v>
      </c>
      <c r="D31" s="10" t="s">
        <v>26</v>
      </c>
      <c r="E31" s="10" t="s">
        <v>27</v>
      </c>
      <c r="F31" s="10" t="s">
        <v>51</v>
      </c>
      <c r="G31" s="10"/>
      <c r="H31" s="28">
        <f>H32+H33</f>
        <v>3500</v>
      </c>
      <c r="I31" s="28">
        <f t="shared" ref="I31:J31" si="12">I32+I33</f>
        <v>3500</v>
      </c>
      <c r="J31" s="28">
        <f t="shared" si="12"/>
        <v>3500</v>
      </c>
      <c r="K31" s="8"/>
    </row>
    <row r="32" spans="1:11" ht="51" outlineLevel="7">
      <c r="A32" s="16" t="s">
        <v>52</v>
      </c>
      <c r="B32" s="10" t="s">
        <v>10</v>
      </c>
      <c r="C32" s="10" t="s">
        <v>15</v>
      </c>
      <c r="D32" s="10" t="s">
        <v>26</v>
      </c>
      <c r="E32" s="10" t="s">
        <v>27</v>
      </c>
      <c r="F32" s="10" t="s">
        <v>51</v>
      </c>
      <c r="G32" s="10" t="s">
        <v>53</v>
      </c>
      <c r="H32" s="28">
        <v>1400</v>
      </c>
      <c r="I32" s="28">
        <v>1400</v>
      </c>
      <c r="J32" s="28">
        <v>1400</v>
      </c>
      <c r="K32" s="8"/>
    </row>
    <row r="33" spans="1:11" ht="25.5" outlineLevel="7">
      <c r="A33" s="16" t="s">
        <v>163</v>
      </c>
      <c r="B33" s="10" t="s">
        <v>10</v>
      </c>
      <c r="C33" s="10" t="s">
        <v>15</v>
      </c>
      <c r="D33" s="10" t="s">
        <v>26</v>
      </c>
      <c r="E33" s="10" t="s">
        <v>27</v>
      </c>
      <c r="F33" s="10" t="s">
        <v>51</v>
      </c>
      <c r="G33" s="10" t="s">
        <v>54</v>
      </c>
      <c r="H33" s="28">
        <v>2100</v>
      </c>
      <c r="I33" s="28">
        <v>2100</v>
      </c>
      <c r="J33" s="28">
        <v>2100</v>
      </c>
      <c r="K33" s="8"/>
    </row>
    <row r="34" spans="1:11" ht="51" outlineLevel="3">
      <c r="A34" s="30" t="s">
        <v>55</v>
      </c>
      <c r="B34" s="31" t="s">
        <v>10</v>
      </c>
      <c r="C34" s="31" t="s">
        <v>15</v>
      </c>
      <c r="D34" s="31" t="s">
        <v>56</v>
      </c>
      <c r="E34" s="31" t="s">
        <v>12</v>
      </c>
      <c r="F34" s="31" t="s">
        <v>13</v>
      </c>
      <c r="G34" s="31"/>
      <c r="H34" s="29">
        <f>H35</f>
        <v>49375</v>
      </c>
      <c r="I34" s="29">
        <f t="shared" ref="I34:J35" si="13">I35</f>
        <v>49375</v>
      </c>
      <c r="J34" s="29">
        <f t="shared" si="13"/>
        <v>49375</v>
      </c>
      <c r="K34" s="8"/>
    </row>
    <row r="35" spans="1:11" ht="102" outlineLevel="4">
      <c r="A35" s="14" t="s">
        <v>57</v>
      </c>
      <c r="B35" s="15" t="s">
        <v>10</v>
      </c>
      <c r="C35" s="15" t="s">
        <v>15</v>
      </c>
      <c r="D35" s="15" t="s">
        <v>56</v>
      </c>
      <c r="E35" s="15" t="s">
        <v>58</v>
      </c>
      <c r="F35" s="10" t="s">
        <v>13</v>
      </c>
      <c r="G35" s="10"/>
      <c r="H35" s="28">
        <f>H36</f>
        <v>49375</v>
      </c>
      <c r="I35" s="28">
        <f t="shared" si="13"/>
        <v>49375</v>
      </c>
      <c r="J35" s="28">
        <f t="shared" si="13"/>
        <v>49375</v>
      </c>
      <c r="K35" s="8"/>
    </row>
    <row r="36" spans="1:11" outlineLevel="5">
      <c r="A36" s="16" t="s">
        <v>59</v>
      </c>
      <c r="B36" s="10" t="s">
        <v>10</v>
      </c>
      <c r="C36" s="10" t="s">
        <v>15</v>
      </c>
      <c r="D36" s="10" t="s">
        <v>56</v>
      </c>
      <c r="E36" s="10" t="s">
        <v>58</v>
      </c>
      <c r="F36" s="10" t="s">
        <v>60</v>
      </c>
      <c r="G36" s="10"/>
      <c r="H36" s="28">
        <f>H37</f>
        <v>49375</v>
      </c>
      <c r="I36" s="28">
        <f t="shared" ref="I36" si="14">I37</f>
        <v>49375</v>
      </c>
      <c r="J36" s="28">
        <f t="shared" ref="J36" si="15">J37</f>
        <v>49375</v>
      </c>
      <c r="K36" s="8"/>
    </row>
    <row r="37" spans="1:11" ht="25.5" outlineLevel="6">
      <c r="A37" s="16" t="s">
        <v>61</v>
      </c>
      <c r="B37" s="10" t="s">
        <v>10</v>
      </c>
      <c r="C37" s="10" t="s">
        <v>15</v>
      </c>
      <c r="D37" s="10" t="s">
        <v>56</v>
      </c>
      <c r="E37" s="10" t="s">
        <v>58</v>
      </c>
      <c r="F37" s="10" t="s">
        <v>62</v>
      </c>
      <c r="G37" s="10"/>
      <c r="H37" s="28">
        <v>49375</v>
      </c>
      <c r="I37" s="28">
        <v>49375</v>
      </c>
      <c r="J37" s="28">
        <v>49375</v>
      </c>
      <c r="K37" s="8"/>
    </row>
    <row r="38" spans="1:11" ht="18.75" customHeight="1" outlineLevel="3">
      <c r="A38" s="30" t="s">
        <v>63</v>
      </c>
      <c r="B38" s="31" t="s">
        <v>10</v>
      </c>
      <c r="C38" s="31" t="s">
        <v>15</v>
      </c>
      <c r="D38" s="31" t="s">
        <v>64</v>
      </c>
      <c r="E38" s="31" t="s">
        <v>12</v>
      </c>
      <c r="F38" s="31" t="s">
        <v>13</v>
      </c>
      <c r="G38" s="31"/>
      <c r="H38" s="29">
        <f>H39</f>
        <v>0</v>
      </c>
      <c r="I38" s="29">
        <f t="shared" ref="I38:J41" si="16">I39</f>
        <v>21600</v>
      </c>
      <c r="J38" s="29">
        <f t="shared" si="16"/>
        <v>21200</v>
      </c>
      <c r="K38" s="8"/>
    </row>
    <row r="39" spans="1:11" ht="38.25" outlineLevel="4">
      <c r="A39" s="14" t="s">
        <v>65</v>
      </c>
      <c r="B39" s="15" t="s">
        <v>10</v>
      </c>
      <c r="C39" s="15" t="s">
        <v>15</v>
      </c>
      <c r="D39" s="15" t="s">
        <v>64</v>
      </c>
      <c r="E39" s="15" t="s">
        <v>66</v>
      </c>
      <c r="F39" s="10" t="s">
        <v>13</v>
      </c>
      <c r="G39" s="10"/>
      <c r="H39" s="28">
        <f>H40</f>
        <v>0</v>
      </c>
      <c r="I39" s="28">
        <f t="shared" si="16"/>
        <v>21600</v>
      </c>
      <c r="J39" s="28">
        <f t="shared" si="16"/>
        <v>21200</v>
      </c>
      <c r="K39" s="8"/>
    </row>
    <row r="40" spans="1:11" outlineLevel="5">
      <c r="A40" s="16" t="s">
        <v>44</v>
      </c>
      <c r="B40" s="10" t="s">
        <v>10</v>
      </c>
      <c r="C40" s="10" t="s">
        <v>15</v>
      </c>
      <c r="D40" s="10" t="s">
        <v>64</v>
      </c>
      <c r="E40" s="10" t="s">
        <v>66</v>
      </c>
      <c r="F40" s="10" t="s">
        <v>45</v>
      </c>
      <c r="G40" s="10"/>
      <c r="H40" s="28">
        <f>H41</f>
        <v>0</v>
      </c>
      <c r="I40" s="28">
        <f t="shared" si="16"/>
        <v>21600</v>
      </c>
      <c r="J40" s="28">
        <f t="shared" si="16"/>
        <v>21200</v>
      </c>
      <c r="K40" s="8"/>
    </row>
    <row r="41" spans="1:11" outlineLevel="6">
      <c r="A41" s="16" t="s">
        <v>67</v>
      </c>
      <c r="B41" s="10" t="s">
        <v>10</v>
      </c>
      <c r="C41" s="10" t="s">
        <v>15</v>
      </c>
      <c r="D41" s="10" t="s">
        <v>64</v>
      </c>
      <c r="E41" s="10" t="s">
        <v>66</v>
      </c>
      <c r="F41" s="10" t="s">
        <v>68</v>
      </c>
      <c r="G41" s="10"/>
      <c r="H41" s="28">
        <f>H42</f>
        <v>0</v>
      </c>
      <c r="I41" s="28">
        <f t="shared" si="16"/>
        <v>21600</v>
      </c>
      <c r="J41" s="28">
        <f t="shared" si="16"/>
        <v>21200</v>
      </c>
      <c r="K41" s="8"/>
    </row>
    <row r="42" spans="1:11" outlineLevel="7">
      <c r="A42" s="16" t="s">
        <v>69</v>
      </c>
      <c r="B42" s="10" t="s">
        <v>10</v>
      </c>
      <c r="C42" s="10" t="s">
        <v>15</v>
      </c>
      <c r="D42" s="10" t="s">
        <v>64</v>
      </c>
      <c r="E42" s="10" t="s">
        <v>66</v>
      </c>
      <c r="F42" s="10" t="s">
        <v>68</v>
      </c>
      <c r="G42" s="10" t="s">
        <v>70</v>
      </c>
      <c r="H42" s="28">
        <v>0</v>
      </c>
      <c r="I42" s="28">
        <v>21600</v>
      </c>
      <c r="J42" s="28">
        <v>21200</v>
      </c>
      <c r="K42" s="8"/>
    </row>
    <row r="43" spans="1:11" ht="25.5" outlineLevel="3">
      <c r="A43" s="30" t="s">
        <v>71</v>
      </c>
      <c r="B43" s="31" t="s">
        <v>10</v>
      </c>
      <c r="C43" s="31" t="s">
        <v>15</v>
      </c>
      <c r="D43" s="31" t="s">
        <v>72</v>
      </c>
      <c r="E43" s="31" t="s">
        <v>12</v>
      </c>
      <c r="F43" s="31" t="s">
        <v>13</v>
      </c>
      <c r="G43" s="31"/>
      <c r="H43" s="29">
        <f>H44+H48+H52+H56+H60+H64+H68+H72+H76</f>
        <v>296898.42</v>
      </c>
      <c r="I43" s="29">
        <f t="shared" ref="I43:J43" si="17">I44+I48+I52+I56+I60+I64+I68+I72+I76</f>
        <v>8000</v>
      </c>
      <c r="J43" s="29">
        <f t="shared" si="17"/>
        <v>1000</v>
      </c>
      <c r="K43" s="8"/>
    </row>
    <row r="44" spans="1:11" ht="102" outlineLevel="4">
      <c r="A44" s="14" t="s">
        <v>164</v>
      </c>
      <c r="B44" s="15" t="s">
        <v>10</v>
      </c>
      <c r="C44" s="15" t="s">
        <v>15</v>
      </c>
      <c r="D44" s="15" t="s">
        <v>72</v>
      </c>
      <c r="E44" s="15" t="s">
        <v>73</v>
      </c>
      <c r="F44" s="10" t="s">
        <v>13</v>
      </c>
      <c r="G44" s="10"/>
      <c r="H44" s="28">
        <f>H45</f>
        <v>185.93</v>
      </c>
      <c r="I44" s="28">
        <f t="shared" ref="I44:J46" si="18">I45</f>
        <v>0</v>
      </c>
      <c r="J44" s="28">
        <f t="shared" si="18"/>
        <v>0</v>
      </c>
      <c r="K44" s="8"/>
    </row>
    <row r="45" spans="1:11" ht="38.25" outlineLevel="5">
      <c r="A45" s="16" t="s">
        <v>28</v>
      </c>
      <c r="B45" s="10" t="s">
        <v>10</v>
      </c>
      <c r="C45" s="10" t="s">
        <v>15</v>
      </c>
      <c r="D45" s="10" t="s">
        <v>72</v>
      </c>
      <c r="E45" s="10" t="s">
        <v>73</v>
      </c>
      <c r="F45" s="10" t="s">
        <v>29</v>
      </c>
      <c r="G45" s="10"/>
      <c r="H45" s="28">
        <f>H46</f>
        <v>185.93</v>
      </c>
      <c r="I45" s="28">
        <f t="shared" si="18"/>
        <v>0</v>
      </c>
      <c r="J45" s="28">
        <f t="shared" si="18"/>
        <v>0</v>
      </c>
      <c r="K45" s="8"/>
    </row>
    <row r="46" spans="1:11" ht="25.5" outlineLevel="6">
      <c r="A46" s="16" t="s">
        <v>30</v>
      </c>
      <c r="B46" s="10" t="s">
        <v>10</v>
      </c>
      <c r="C46" s="10" t="s">
        <v>15</v>
      </c>
      <c r="D46" s="10" t="s">
        <v>72</v>
      </c>
      <c r="E46" s="10" t="s">
        <v>73</v>
      </c>
      <c r="F46" s="10" t="s">
        <v>31</v>
      </c>
      <c r="G46" s="10"/>
      <c r="H46" s="28">
        <f>H47</f>
        <v>185.93</v>
      </c>
      <c r="I46" s="28">
        <f t="shared" si="18"/>
        <v>0</v>
      </c>
      <c r="J46" s="28">
        <f t="shared" si="18"/>
        <v>0</v>
      </c>
      <c r="K46" s="8"/>
    </row>
    <row r="47" spans="1:11" ht="25.5" outlineLevel="7">
      <c r="A47" s="16" t="s">
        <v>165</v>
      </c>
      <c r="B47" s="10" t="s">
        <v>10</v>
      </c>
      <c r="C47" s="10" t="s">
        <v>15</v>
      </c>
      <c r="D47" s="10" t="s">
        <v>72</v>
      </c>
      <c r="E47" s="10" t="s">
        <v>73</v>
      </c>
      <c r="F47" s="10" t="s">
        <v>31</v>
      </c>
      <c r="G47" s="10" t="s">
        <v>74</v>
      </c>
      <c r="H47" s="28">
        <v>185.93</v>
      </c>
      <c r="I47" s="28">
        <v>0</v>
      </c>
      <c r="J47" s="28">
        <v>0</v>
      </c>
      <c r="K47" s="8"/>
    </row>
    <row r="48" spans="1:11" ht="191.25" outlineLevel="4">
      <c r="A48" s="17" t="s">
        <v>166</v>
      </c>
      <c r="B48" s="15" t="s">
        <v>10</v>
      </c>
      <c r="C48" s="15" t="s">
        <v>15</v>
      </c>
      <c r="D48" s="15" t="s">
        <v>72</v>
      </c>
      <c r="E48" s="15" t="s">
        <v>75</v>
      </c>
      <c r="F48" s="10" t="s">
        <v>13</v>
      </c>
      <c r="G48" s="10"/>
      <c r="H48" s="28">
        <f>H49</f>
        <v>782.84</v>
      </c>
      <c r="I48" s="28">
        <f t="shared" ref="I48:I50" si="19">I49</f>
        <v>0</v>
      </c>
      <c r="J48" s="28">
        <f>J49</f>
        <v>0</v>
      </c>
      <c r="K48" s="8"/>
    </row>
    <row r="49" spans="1:11" ht="38.25" outlineLevel="5">
      <c r="A49" s="16" t="s">
        <v>28</v>
      </c>
      <c r="B49" s="10" t="s">
        <v>10</v>
      </c>
      <c r="C49" s="10" t="s">
        <v>15</v>
      </c>
      <c r="D49" s="10" t="s">
        <v>72</v>
      </c>
      <c r="E49" s="10" t="s">
        <v>75</v>
      </c>
      <c r="F49" s="10" t="s">
        <v>29</v>
      </c>
      <c r="G49" s="10"/>
      <c r="H49" s="28">
        <f>H50</f>
        <v>782.84</v>
      </c>
      <c r="I49" s="28">
        <f t="shared" si="19"/>
        <v>0</v>
      </c>
      <c r="J49" s="28">
        <f t="shared" ref="J49:J50" si="20">J50</f>
        <v>0</v>
      </c>
      <c r="K49" s="8"/>
    </row>
    <row r="50" spans="1:11" ht="25.5" outlineLevel="6">
      <c r="A50" s="16" t="s">
        <v>30</v>
      </c>
      <c r="B50" s="10" t="s">
        <v>10</v>
      </c>
      <c r="C50" s="10" t="s">
        <v>15</v>
      </c>
      <c r="D50" s="10" t="s">
        <v>72</v>
      </c>
      <c r="E50" s="10" t="s">
        <v>75</v>
      </c>
      <c r="F50" s="10" t="s">
        <v>31</v>
      </c>
      <c r="G50" s="10"/>
      <c r="H50" s="28">
        <f>H51</f>
        <v>782.84</v>
      </c>
      <c r="I50" s="28">
        <f t="shared" si="19"/>
        <v>0</v>
      </c>
      <c r="J50" s="28">
        <f t="shared" si="20"/>
        <v>0</v>
      </c>
      <c r="K50" s="8"/>
    </row>
    <row r="51" spans="1:11" ht="25.5" outlineLevel="7">
      <c r="A51" s="16" t="s">
        <v>167</v>
      </c>
      <c r="B51" s="10" t="s">
        <v>10</v>
      </c>
      <c r="C51" s="10" t="s">
        <v>15</v>
      </c>
      <c r="D51" s="10" t="s">
        <v>72</v>
      </c>
      <c r="E51" s="10" t="s">
        <v>75</v>
      </c>
      <c r="F51" s="10" t="s">
        <v>31</v>
      </c>
      <c r="G51" s="10" t="s">
        <v>74</v>
      </c>
      <c r="H51" s="28">
        <v>782.84</v>
      </c>
      <c r="I51" s="28">
        <v>0</v>
      </c>
      <c r="J51" s="28">
        <v>0</v>
      </c>
      <c r="K51" s="8"/>
    </row>
    <row r="52" spans="1:11" ht="51" outlineLevel="4">
      <c r="A52" s="14" t="s">
        <v>168</v>
      </c>
      <c r="B52" s="15" t="s">
        <v>10</v>
      </c>
      <c r="C52" s="15" t="s">
        <v>15</v>
      </c>
      <c r="D52" s="15" t="s">
        <v>72</v>
      </c>
      <c r="E52" s="15" t="s">
        <v>76</v>
      </c>
      <c r="F52" s="10" t="s">
        <v>13</v>
      </c>
      <c r="G52" s="10"/>
      <c r="H52" s="28">
        <f>H53</f>
        <v>185.93</v>
      </c>
      <c r="I52" s="28">
        <f t="shared" ref="I52:J54" si="21">I53</f>
        <v>0</v>
      </c>
      <c r="J52" s="28">
        <f t="shared" si="21"/>
        <v>0</v>
      </c>
      <c r="K52" s="8"/>
    </row>
    <row r="53" spans="1:11" ht="38.25" outlineLevel="5">
      <c r="A53" s="16" t="s">
        <v>28</v>
      </c>
      <c r="B53" s="10" t="s">
        <v>10</v>
      </c>
      <c r="C53" s="10" t="s">
        <v>15</v>
      </c>
      <c r="D53" s="10" t="s">
        <v>72</v>
      </c>
      <c r="E53" s="10" t="s">
        <v>76</v>
      </c>
      <c r="F53" s="10" t="s">
        <v>29</v>
      </c>
      <c r="G53" s="10"/>
      <c r="H53" s="28">
        <f>H54</f>
        <v>185.93</v>
      </c>
      <c r="I53" s="28">
        <f t="shared" si="21"/>
        <v>0</v>
      </c>
      <c r="J53" s="28">
        <f t="shared" si="21"/>
        <v>0</v>
      </c>
      <c r="K53" s="8"/>
    </row>
    <row r="54" spans="1:11" ht="25.5" outlineLevel="6">
      <c r="A54" s="16" t="s">
        <v>30</v>
      </c>
      <c r="B54" s="10" t="s">
        <v>10</v>
      </c>
      <c r="C54" s="10" t="s">
        <v>15</v>
      </c>
      <c r="D54" s="10" t="s">
        <v>72</v>
      </c>
      <c r="E54" s="10" t="s">
        <v>76</v>
      </c>
      <c r="F54" s="10" t="s">
        <v>31</v>
      </c>
      <c r="G54" s="10"/>
      <c r="H54" s="28">
        <f>H55</f>
        <v>185.93</v>
      </c>
      <c r="I54" s="28">
        <f t="shared" si="21"/>
        <v>0</v>
      </c>
      <c r="J54" s="28">
        <f t="shared" si="21"/>
        <v>0</v>
      </c>
      <c r="K54" s="8"/>
    </row>
    <row r="55" spans="1:11" ht="25.5" outlineLevel="7">
      <c r="A55" s="16" t="s">
        <v>169</v>
      </c>
      <c r="B55" s="10" t="s">
        <v>10</v>
      </c>
      <c r="C55" s="10" t="s">
        <v>15</v>
      </c>
      <c r="D55" s="10" t="s">
        <v>72</v>
      </c>
      <c r="E55" s="10" t="s">
        <v>76</v>
      </c>
      <c r="F55" s="10" t="s">
        <v>31</v>
      </c>
      <c r="G55" s="10" t="s">
        <v>74</v>
      </c>
      <c r="H55" s="28">
        <v>185.93</v>
      </c>
      <c r="I55" s="28">
        <v>0</v>
      </c>
      <c r="J55" s="28">
        <v>0</v>
      </c>
      <c r="K55" s="8"/>
    </row>
    <row r="56" spans="1:11" ht="63.75" outlineLevel="4">
      <c r="A56" s="17" t="s">
        <v>170</v>
      </c>
      <c r="B56" s="15" t="s">
        <v>10</v>
      </c>
      <c r="C56" s="15" t="s">
        <v>15</v>
      </c>
      <c r="D56" s="15" t="s">
        <v>72</v>
      </c>
      <c r="E56" s="15" t="s">
        <v>77</v>
      </c>
      <c r="F56" s="10" t="s">
        <v>13</v>
      </c>
      <c r="G56" s="10"/>
      <c r="H56" s="28">
        <f>H57</f>
        <v>185.93</v>
      </c>
      <c r="I56" s="28">
        <f t="shared" ref="I56:J58" si="22">I57</f>
        <v>0</v>
      </c>
      <c r="J56" s="28">
        <f t="shared" si="22"/>
        <v>0</v>
      </c>
      <c r="K56" s="8"/>
    </row>
    <row r="57" spans="1:11" ht="38.25" outlineLevel="5">
      <c r="A57" s="16" t="s">
        <v>28</v>
      </c>
      <c r="B57" s="10" t="s">
        <v>10</v>
      </c>
      <c r="C57" s="10" t="s">
        <v>15</v>
      </c>
      <c r="D57" s="10" t="s">
        <v>72</v>
      </c>
      <c r="E57" s="10" t="s">
        <v>77</v>
      </c>
      <c r="F57" s="10" t="s">
        <v>29</v>
      </c>
      <c r="G57" s="10"/>
      <c r="H57" s="28">
        <f>H58</f>
        <v>185.93</v>
      </c>
      <c r="I57" s="28">
        <f t="shared" si="22"/>
        <v>0</v>
      </c>
      <c r="J57" s="28">
        <f t="shared" si="22"/>
        <v>0</v>
      </c>
      <c r="K57" s="8"/>
    </row>
    <row r="58" spans="1:11" ht="25.5" outlineLevel="6">
      <c r="A58" s="16" t="s">
        <v>30</v>
      </c>
      <c r="B58" s="10" t="s">
        <v>10</v>
      </c>
      <c r="C58" s="10" t="s">
        <v>15</v>
      </c>
      <c r="D58" s="10" t="s">
        <v>72</v>
      </c>
      <c r="E58" s="10" t="s">
        <v>77</v>
      </c>
      <c r="F58" s="10" t="s">
        <v>31</v>
      </c>
      <c r="G58" s="10"/>
      <c r="H58" s="28">
        <f>H59</f>
        <v>185.93</v>
      </c>
      <c r="I58" s="28">
        <f t="shared" si="22"/>
        <v>0</v>
      </c>
      <c r="J58" s="28">
        <f t="shared" si="22"/>
        <v>0</v>
      </c>
      <c r="K58" s="8"/>
    </row>
    <row r="59" spans="1:11" ht="25.5" outlineLevel="7">
      <c r="A59" s="16" t="s">
        <v>171</v>
      </c>
      <c r="B59" s="10" t="s">
        <v>10</v>
      </c>
      <c r="C59" s="10" t="s">
        <v>15</v>
      </c>
      <c r="D59" s="10" t="s">
        <v>72</v>
      </c>
      <c r="E59" s="10" t="s">
        <v>77</v>
      </c>
      <c r="F59" s="10" t="s">
        <v>31</v>
      </c>
      <c r="G59" s="10" t="s">
        <v>74</v>
      </c>
      <c r="H59" s="28">
        <v>185.93</v>
      </c>
      <c r="I59" s="28">
        <v>0</v>
      </c>
      <c r="J59" s="28">
        <v>0</v>
      </c>
      <c r="K59" s="8"/>
    </row>
    <row r="60" spans="1:11" ht="102" outlineLevel="4">
      <c r="A60" s="17" t="s">
        <v>172</v>
      </c>
      <c r="B60" s="15" t="s">
        <v>10</v>
      </c>
      <c r="C60" s="15" t="s">
        <v>15</v>
      </c>
      <c r="D60" s="15" t="s">
        <v>72</v>
      </c>
      <c r="E60" s="15" t="s">
        <v>78</v>
      </c>
      <c r="F60" s="10" t="s">
        <v>13</v>
      </c>
      <c r="G60" s="10"/>
      <c r="H60" s="28">
        <f>H61</f>
        <v>185.93</v>
      </c>
      <c r="I60" s="28">
        <f t="shared" ref="I60:J62" si="23">I61</f>
        <v>0</v>
      </c>
      <c r="J60" s="28">
        <f t="shared" si="23"/>
        <v>0</v>
      </c>
      <c r="K60" s="8"/>
    </row>
    <row r="61" spans="1:11" ht="38.25" outlineLevel="5">
      <c r="A61" s="16" t="s">
        <v>28</v>
      </c>
      <c r="B61" s="10" t="s">
        <v>10</v>
      </c>
      <c r="C61" s="10" t="s">
        <v>15</v>
      </c>
      <c r="D61" s="10" t="s">
        <v>72</v>
      </c>
      <c r="E61" s="10" t="s">
        <v>78</v>
      </c>
      <c r="F61" s="10" t="s">
        <v>29</v>
      </c>
      <c r="G61" s="10"/>
      <c r="H61" s="28">
        <f>H62</f>
        <v>185.93</v>
      </c>
      <c r="I61" s="28">
        <f t="shared" si="23"/>
        <v>0</v>
      </c>
      <c r="J61" s="28">
        <f t="shared" si="23"/>
        <v>0</v>
      </c>
      <c r="K61" s="8"/>
    </row>
    <row r="62" spans="1:11" ht="25.5" outlineLevel="6">
      <c r="A62" s="16" t="s">
        <v>30</v>
      </c>
      <c r="B62" s="10" t="s">
        <v>10</v>
      </c>
      <c r="C62" s="10" t="s">
        <v>15</v>
      </c>
      <c r="D62" s="10" t="s">
        <v>72</v>
      </c>
      <c r="E62" s="10" t="s">
        <v>78</v>
      </c>
      <c r="F62" s="10" t="s">
        <v>31</v>
      </c>
      <c r="G62" s="10"/>
      <c r="H62" s="28">
        <f>H63</f>
        <v>185.93</v>
      </c>
      <c r="I62" s="28">
        <f t="shared" si="23"/>
        <v>0</v>
      </c>
      <c r="J62" s="28">
        <f t="shared" si="23"/>
        <v>0</v>
      </c>
      <c r="K62" s="8"/>
    </row>
    <row r="63" spans="1:11" ht="25.5" outlineLevel="7">
      <c r="A63" s="16" t="s">
        <v>167</v>
      </c>
      <c r="B63" s="10" t="s">
        <v>10</v>
      </c>
      <c r="C63" s="10" t="s">
        <v>15</v>
      </c>
      <c r="D63" s="10" t="s">
        <v>72</v>
      </c>
      <c r="E63" s="10" t="s">
        <v>78</v>
      </c>
      <c r="F63" s="10" t="s">
        <v>31</v>
      </c>
      <c r="G63" s="10" t="s">
        <v>74</v>
      </c>
      <c r="H63" s="28">
        <v>185.93</v>
      </c>
      <c r="I63" s="28">
        <v>0</v>
      </c>
      <c r="J63" s="28">
        <v>0</v>
      </c>
      <c r="K63" s="8"/>
    </row>
    <row r="64" spans="1:11" ht="89.25" outlineLevel="4">
      <c r="A64" s="14" t="s">
        <v>173</v>
      </c>
      <c r="B64" s="15" t="s">
        <v>10</v>
      </c>
      <c r="C64" s="15" t="s">
        <v>15</v>
      </c>
      <c r="D64" s="15" t="s">
        <v>72</v>
      </c>
      <c r="E64" s="15" t="s">
        <v>79</v>
      </c>
      <c r="F64" s="10" t="s">
        <v>13</v>
      </c>
      <c r="G64" s="10"/>
      <c r="H64" s="28">
        <f>H65</f>
        <v>185.93</v>
      </c>
      <c r="I64" s="28">
        <f t="shared" ref="I64:J66" si="24">I65</f>
        <v>0</v>
      </c>
      <c r="J64" s="28">
        <f t="shared" si="24"/>
        <v>0</v>
      </c>
      <c r="K64" s="8"/>
    </row>
    <row r="65" spans="1:11" ht="38.25" outlineLevel="5">
      <c r="A65" s="16" t="s">
        <v>28</v>
      </c>
      <c r="B65" s="10" t="s">
        <v>10</v>
      </c>
      <c r="C65" s="10" t="s">
        <v>15</v>
      </c>
      <c r="D65" s="10" t="s">
        <v>72</v>
      </c>
      <c r="E65" s="10" t="s">
        <v>79</v>
      </c>
      <c r="F65" s="10" t="s">
        <v>29</v>
      </c>
      <c r="G65" s="10"/>
      <c r="H65" s="28">
        <f>H66</f>
        <v>185.93</v>
      </c>
      <c r="I65" s="28">
        <f t="shared" si="24"/>
        <v>0</v>
      </c>
      <c r="J65" s="28">
        <f t="shared" si="24"/>
        <v>0</v>
      </c>
      <c r="K65" s="8"/>
    </row>
    <row r="66" spans="1:11" ht="25.5" outlineLevel="6">
      <c r="A66" s="16" t="s">
        <v>30</v>
      </c>
      <c r="B66" s="10" t="s">
        <v>10</v>
      </c>
      <c r="C66" s="10" t="s">
        <v>15</v>
      </c>
      <c r="D66" s="10" t="s">
        <v>72</v>
      </c>
      <c r="E66" s="10" t="s">
        <v>79</v>
      </c>
      <c r="F66" s="10" t="s">
        <v>31</v>
      </c>
      <c r="G66" s="10"/>
      <c r="H66" s="28">
        <f>H67</f>
        <v>185.93</v>
      </c>
      <c r="I66" s="28">
        <f t="shared" si="24"/>
        <v>0</v>
      </c>
      <c r="J66" s="28">
        <f t="shared" si="24"/>
        <v>0</v>
      </c>
      <c r="K66" s="8"/>
    </row>
    <row r="67" spans="1:11" ht="25.5" outlineLevel="7">
      <c r="A67" s="16" t="s">
        <v>169</v>
      </c>
      <c r="B67" s="10" t="s">
        <v>10</v>
      </c>
      <c r="C67" s="10" t="s">
        <v>15</v>
      </c>
      <c r="D67" s="10" t="s">
        <v>72</v>
      </c>
      <c r="E67" s="10" t="s">
        <v>79</v>
      </c>
      <c r="F67" s="10" t="s">
        <v>31</v>
      </c>
      <c r="G67" s="10" t="s">
        <v>74</v>
      </c>
      <c r="H67" s="28">
        <v>185.93</v>
      </c>
      <c r="I67" s="28">
        <v>0</v>
      </c>
      <c r="J67" s="28">
        <v>0</v>
      </c>
      <c r="K67" s="8"/>
    </row>
    <row r="68" spans="1:11" ht="51" outlineLevel="4">
      <c r="A68" s="14" t="s">
        <v>174</v>
      </c>
      <c r="B68" s="15" t="s">
        <v>10</v>
      </c>
      <c r="C68" s="15" t="s">
        <v>15</v>
      </c>
      <c r="D68" s="15" t="s">
        <v>72</v>
      </c>
      <c r="E68" s="15" t="s">
        <v>80</v>
      </c>
      <c r="F68" s="10" t="s">
        <v>13</v>
      </c>
      <c r="G68" s="10"/>
      <c r="H68" s="28">
        <f>H69</f>
        <v>185.93</v>
      </c>
      <c r="I68" s="28">
        <f t="shared" ref="I68:J70" si="25">I69</f>
        <v>0</v>
      </c>
      <c r="J68" s="28">
        <f t="shared" si="25"/>
        <v>0</v>
      </c>
      <c r="K68" s="8"/>
    </row>
    <row r="69" spans="1:11" ht="38.25" outlineLevel="5">
      <c r="A69" s="16" t="s">
        <v>28</v>
      </c>
      <c r="B69" s="10" t="s">
        <v>10</v>
      </c>
      <c r="C69" s="10" t="s">
        <v>15</v>
      </c>
      <c r="D69" s="10" t="s">
        <v>72</v>
      </c>
      <c r="E69" s="10" t="s">
        <v>80</v>
      </c>
      <c r="F69" s="10" t="s">
        <v>29</v>
      </c>
      <c r="G69" s="10"/>
      <c r="H69" s="28">
        <f>H70</f>
        <v>185.93</v>
      </c>
      <c r="I69" s="28">
        <f t="shared" si="25"/>
        <v>0</v>
      </c>
      <c r="J69" s="28">
        <f t="shared" si="25"/>
        <v>0</v>
      </c>
      <c r="K69" s="8"/>
    </row>
    <row r="70" spans="1:11" ht="25.5" outlineLevel="6">
      <c r="A70" s="16" t="s">
        <v>30</v>
      </c>
      <c r="B70" s="10" t="s">
        <v>10</v>
      </c>
      <c r="C70" s="10" t="s">
        <v>15</v>
      </c>
      <c r="D70" s="10" t="s">
        <v>72</v>
      </c>
      <c r="E70" s="10" t="s">
        <v>80</v>
      </c>
      <c r="F70" s="10" t="s">
        <v>31</v>
      </c>
      <c r="G70" s="10"/>
      <c r="H70" s="28">
        <f>H71</f>
        <v>185.93</v>
      </c>
      <c r="I70" s="28">
        <f t="shared" si="25"/>
        <v>0</v>
      </c>
      <c r="J70" s="28">
        <f t="shared" si="25"/>
        <v>0</v>
      </c>
      <c r="K70" s="8"/>
    </row>
    <row r="71" spans="1:11" ht="38.25" outlineLevel="7">
      <c r="A71" s="16" t="s">
        <v>175</v>
      </c>
      <c r="B71" s="10" t="s">
        <v>10</v>
      </c>
      <c r="C71" s="10" t="s">
        <v>15</v>
      </c>
      <c r="D71" s="10" t="s">
        <v>72</v>
      </c>
      <c r="E71" s="10" t="s">
        <v>80</v>
      </c>
      <c r="F71" s="10" t="s">
        <v>31</v>
      </c>
      <c r="G71" s="10" t="s">
        <v>74</v>
      </c>
      <c r="H71" s="28">
        <v>185.93</v>
      </c>
      <c r="I71" s="28">
        <v>0</v>
      </c>
      <c r="J71" s="28">
        <v>0</v>
      </c>
      <c r="K71" s="8"/>
    </row>
    <row r="72" spans="1:11" ht="38.25" outlineLevel="4">
      <c r="A72" s="18" t="s">
        <v>81</v>
      </c>
      <c r="B72" s="19" t="s">
        <v>10</v>
      </c>
      <c r="C72" s="19" t="s">
        <v>15</v>
      </c>
      <c r="D72" s="19" t="s">
        <v>72</v>
      </c>
      <c r="E72" s="19" t="s">
        <v>82</v>
      </c>
      <c r="F72" s="10" t="s">
        <v>13</v>
      </c>
      <c r="G72" s="10"/>
      <c r="H72" s="28">
        <f>H73</f>
        <v>15000</v>
      </c>
      <c r="I72" s="28">
        <f t="shared" ref="I72:J74" si="26">I73</f>
        <v>3000</v>
      </c>
      <c r="J72" s="28">
        <f t="shared" si="26"/>
        <v>1000</v>
      </c>
      <c r="K72" s="8"/>
    </row>
    <row r="73" spans="1:11" ht="38.25" outlineLevel="5">
      <c r="A73" s="16" t="s">
        <v>28</v>
      </c>
      <c r="B73" s="10" t="s">
        <v>10</v>
      </c>
      <c r="C73" s="10" t="s">
        <v>15</v>
      </c>
      <c r="D73" s="10" t="s">
        <v>72</v>
      </c>
      <c r="E73" s="10" t="s">
        <v>82</v>
      </c>
      <c r="F73" s="10" t="s">
        <v>29</v>
      </c>
      <c r="G73" s="10"/>
      <c r="H73" s="28">
        <f>H74</f>
        <v>15000</v>
      </c>
      <c r="I73" s="28">
        <f t="shared" si="26"/>
        <v>3000</v>
      </c>
      <c r="J73" s="28">
        <f t="shared" si="26"/>
        <v>1000</v>
      </c>
      <c r="K73" s="8"/>
    </row>
    <row r="74" spans="1:11" ht="25.5" outlineLevel="6">
      <c r="A74" s="16" t="s">
        <v>30</v>
      </c>
      <c r="B74" s="10" t="s">
        <v>10</v>
      </c>
      <c r="C74" s="10" t="s">
        <v>15</v>
      </c>
      <c r="D74" s="10" t="s">
        <v>72</v>
      </c>
      <c r="E74" s="10" t="s">
        <v>82</v>
      </c>
      <c r="F74" s="10" t="s">
        <v>31</v>
      </c>
      <c r="G74" s="10"/>
      <c r="H74" s="28">
        <f>H75</f>
        <v>15000</v>
      </c>
      <c r="I74" s="28">
        <f t="shared" si="26"/>
        <v>3000</v>
      </c>
      <c r="J74" s="28">
        <f t="shared" si="26"/>
        <v>1000</v>
      </c>
      <c r="K74" s="8"/>
    </row>
    <row r="75" spans="1:11" outlineLevel="7">
      <c r="A75" s="16" t="s">
        <v>38</v>
      </c>
      <c r="B75" s="10" t="s">
        <v>10</v>
      </c>
      <c r="C75" s="10" t="s">
        <v>15</v>
      </c>
      <c r="D75" s="10" t="s">
        <v>72</v>
      </c>
      <c r="E75" s="10" t="s">
        <v>82</v>
      </c>
      <c r="F75" s="10" t="s">
        <v>31</v>
      </c>
      <c r="G75" s="10" t="s">
        <v>39</v>
      </c>
      <c r="H75" s="28">
        <v>15000</v>
      </c>
      <c r="I75" s="28">
        <v>3000</v>
      </c>
      <c r="J75" s="28">
        <v>1000</v>
      </c>
      <c r="K75" s="8"/>
    </row>
    <row r="76" spans="1:11" ht="51" outlineLevel="4">
      <c r="A76" s="14" t="s">
        <v>83</v>
      </c>
      <c r="B76" s="15" t="s">
        <v>10</v>
      </c>
      <c r="C76" s="15" t="s">
        <v>15</v>
      </c>
      <c r="D76" s="15" t="s">
        <v>72</v>
      </c>
      <c r="E76" s="15" t="s">
        <v>84</v>
      </c>
      <c r="F76" s="10" t="s">
        <v>13</v>
      </c>
      <c r="G76" s="10"/>
      <c r="H76" s="28">
        <f>H77</f>
        <v>280000</v>
      </c>
      <c r="I76" s="28">
        <f t="shared" ref="I76:J77" si="27">I77</f>
        <v>5000</v>
      </c>
      <c r="J76" s="28">
        <f t="shared" si="27"/>
        <v>0</v>
      </c>
      <c r="K76" s="8"/>
    </row>
    <row r="77" spans="1:11" ht="38.25" outlineLevel="5">
      <c r="A77" s="16" t="s">
        <v>28</v>
      </c>
      <c r="B77" s="10" t="s">
        <v>10</v>
      </c>
      <c r="C77" s="10" t="s">
        <v>15</v>
      </c>
      <c r="D77" s="10" t="s">
        <v>72</v>
      </c>
      <c r="E77" s="10" t="s">
        <v>84</v>
      </c>
      <c r="F77" s="10" t="s">
        <v>29</v>
      </c>
      <c r="G77" s="10"/>
      <c r="H77" s="28">
        <f>H78+H79+H80</f>
        <v>280000</v>
      </c>
      <c r="I77" s="28">
        <f t="shared" si="27"/>
        <v>5000</v>
      </c>
      <c r="J77" s="28">
        <f t="shared" si="27"/>
        <v>0</v>
      </c>
      <c r="K77" s="8"/>
    </row>
    <row r="78" spans="1:11" ht="25.5" outlineLevel="6">
      <c r="A78" s="16" t="s">
        <v>30</v>
      </c>
      <c r="B78" s="10" t="s">
        <v>10</v>
      </c>
      <c r="C78" s="10" t="s">
        <v>15</v>
      </c>
      <c r="D78" s="10" t="s">
        <v>72</v>
      </c>
      <c r="E78" s="10" t="s">
        <v>84</v>
      </c>
      <c r="F78" s="10" t="s">
        <v>31</v>
      </c>
      <c r="G78" s="10" t="s">
        <v>202</v>
      </c>
      <c r="H78" s="28">
        <v>245000</v>
      </c>
      <c r="I78" s="28">
        <f t="shared" ref="I78:J78" si="28">I79+I80</f>
        <v>5000</v>
      </c>
      <c r="J78" s="28">
        <f t="shared" si="28"/>
        <v>0</v>
      </c>
      <c r="K78" s="8"/>
    </row>
    <row r="79" spans="1:11" ht="25.5" outlineLevel="7">
      <c r="A79" s="16" t="s">
        <v>36</v>
      </c>
      <c r="B79" s="10" t="s">
        <v>10</v>
      </c>
      <c r="C79" s="10" t="s">
        <v>15</v>
      </c>
      <c r="D79" s="10" t="s">
        <v>72</v>
      </c>
      <c r="E79" s="10" t="s">
        <v>84</v>
      </c>
      <c r="F79" s="10" t="s">
        <v>31</v>
      </c>
      <c r="G79" s="10" t="s">
        <v>37</v>
      </c>
      <c r="H79" s="28">
        <v>30000</v>
      </c>
      <c r="I79" s="28">
        <v>0</v>
      </c>
      <c r="J79" s="28">
        <v>0</v>
      </c>
      <c r="K79" s="8"/>
    </row>
    <row r="80" spans="1:11" outlineLevel="7">
      <c r="A80" s="16" t="s">
        <v>38</v>
      </c>
      <c r="B80" s="10" t="s">
        <v>10</v>
      </c>
      <c r="C80" s="10" t="s">
        <v>15</v>
      </c>
      <c r="D80" s="10" t="s">
        <v>72</v>
      </c>
      <c r="E80" s="10" t="s">
        <v>84</v>
      </c>
      <c r="F80" s="10" t="s">
        <v>31</v>
      </c>
      <c r="G80" s="10" t="s">
        <v>39</v>
      </c>
      <c r="H80" s="28">
        <v>5000</v>
      </c>
      <c r="I80" s="28">
        <v>5000</v>
      </c>
      <c r="J80" s="28">
        <v>0</v>
      </c>
      <c r="K80" s="8"/>
    </row>
    <row r="81" spans="1:11" outlineLevel="2">
      <c r="A81" s="11" t="s">
        <v>85</v>
      </c>
      <c r="B81" s="12" t="s">
        <v>10</v>
      </c>
      <c r="C81" s="12" t="s">
        <v>17</v>
      </c>
      <c r="D81" s="12" t="s">
        <v>11</v>
      </c>
      <c r="E81" s="12" t="s">
        <v>12</v>
      </c>
      <c r="F81" s="12" t="s">
        <v>13</v>
      </c>
      <c r="G81" s="12"/>
      <c r="H81" s="2">
        <f>H82</f>
        <v>115400</v>
      </c>
      <c r="I81" s="2">
        <f t="shared" ref="I81:J83" si="29">I82</f>
        <v>120600</v>
      </c>
      <c r="J81" s="2">
        <f t="shared" si="29"/>
        <v>124800</v>
      </c>
      <c r="K81" s="8"/>
    </row>
    <row r="82" spans="1:11" ht="25.5" outlineLevel="3">
      <c r="A82" s="30" t="s">
        <v>86</v>
      </c>
      <c r="B82" s="31" t="s">
        <v>10</v>
      </c>
      <c r="C82" s="31" t="s">
        <v>17</v>
      </c>
      <c r="D82" s="31" t="s">
        <v>87</v>
      </c>
      <c r="E82" s="31" t="s">
        <v>12</v>
      </c>
      <c r="F82" s="31" t="s">
        <v>13</v>
      </c>
      <c r="G82" s="31"/>
      <c r="H82" s="29">
        <f>H83</f>
        <v>115400</v>
      </c>
      <c r="I82" s="29">
        <f t="shared" si="29"/>
        <v>120600</v>
      </c>
      <c r="J82" s="29">
        <f t="shared" si="29"/>
        <v>124800</v>
      </c>
      <c r="K82" s="8"/>
    </row>
    <row r="83" spans="1:11" ht="51" outlineLevel="4">
      <c r="A83" s="14" t="s">
        <v>203</v>
      </c>
      <c r="B83" s="15" t="s">
        <v>10</v>
      </c>
      <c r="C83" s="15" t="s">
        <v>17</v>
      </c>
      <c r="D83" s="15" t="s">
        <v>87</v>
      </c>
      <c r="E83" s="15" t="s">
        <v>88</v>
      </c>
      <c r="F83" s="10" t="s">
        <v>13</v>
      </c>
      <c r="G83" s="10"/>
      <c r="H83" s="28">
        <f>H84</f>
        <v>115400</v>
      </c>
      <c r="I83" s="28">
        <f t="shared" si="29"/>
        <v>120600</v>
      </c>
      <c r="J83" s="28">
        <f t="shared" si="29"/>
        <v>124800</v>
      </c>
      <c r="K83" s="8"/>
    </row>
    <row r="84" spans="1:11" ht="89.25" outlineLevel="5">
      <c r="A84" s="16" t="s">
        <v>19</v>
      </c>
      <c r="B84" s="10" t="s">
        <v>10</v>
      </c>
      <c r="C84" s="10" t="s">
        <v>17</v>
      </c>
      <c r="D84" s="10" t="s">
        <v>87</v>
      </c>
      <c r="E84" s="10" t="s">
        <v>88</v>
      </c>
      <c r="F84" s="10" t="s">
        <v>20</v>
      </c>
      <c r="G84" s="10"/>
      <c r="H84" s="28">
        <f>H85+H86</f>
        <v>115400</v>
      </c>
      <c r="I84" s="28">
        <f t="shared" ref="I84:J84" si="30">I85+I86</f>
        <v>120600</v>
      </c>
      <c r="J84" s="28">
        <f t="shared" si="30"/>
        <v>124800</v>
      </c>
      <c r="K84" s="8"/>
    </row>
    <row r="85" spans="1:11" ht="51" outlineLevel="6">
      <c r="A85" s="16" t="s">
        <v>192</v>
      </c>
      <c r="B85" s="10" t="s">
        <v>10</v>
      </c>
      <c r="C85" s="10" t="s">
        <v>17</v>
      </c>
      <c r="D85" s="10" t="s">
        <v>87</v>
      </c>
      <c r="E85" s="10" t="s">
        <v>88</v>
      </c>
      <c r="F85" s="10" t="s">
        <v>22</v>
      </c>
      <c r="G85" s="10" t="s">
        <v>176</v>
      </c>
      <c r="H85" s="28">
        <v>88632.8</v>
      </c>
      <c r="I85" s="28">
        <v>84200</v>
      </c>
      <c r="J85" s="28">
        <v>87200</v>
      </c>
      <c r="K85" s="8"/>
    </row>
    <row r="86" spans="1:11" ht="76.5" outlineLevel="6">
      <c r="A86" s="16" t="s">
        <v>193</v>
      </c>
      <c r="B86" s="10" t="s">
        <v>10</v>
      </c>
      <c r="C86" s="10" t="s">
        <v>17</v>
      </c>
      <c r="D86" s="10" t="s">
        <v>87</v>
      </c>
      <c r="E86" s="10" t="s">
        <v>88</v>
      </c>
      <c r="F86" s="10" t="s">
        <v>24</v>
      </c>
      <c r="G86" s="10" t="s">
        <v>176</v>
      </c>
      <c r="H86" s="28">
        <v>26767.200000000001</v>
      </c>
      <c r="I86" s="28">
        <v>36400</v>
      </c>
      <c r="J86" s="28">
        <v>37600</v>
      </c>
      <c r="K86" s="8"/>
    </row>
    <row r="87" spans="1:11" ht="38.25" outlineLevel="2">
      <c r="A87" s="11" t="s">
        <v>89</v>
      </c>
      <c r="B87" s="12" t="s">
        <v>10</v>
      </c>
      <c r="C87" s="12" t="s">
        <v>87</v>
      </c>
      <c r="D87" s="12" t="s">
        <v>11</v>
      </c>
      <c r="E87" s="12" t="s">
        <v>12</v>
      </c>
      <c r="F87" s="12" t="s">
        <v>13</v>
      </c>
      <c r="G87" s="12"/>
      <c r="H87" s="2">
        <f>H88</f>
        <v>77650</v>
      </c>
      <c r="I87" s="2">
        <f t="shared" ref="I87:J87" si="31">I88</f>
        <v>45000</v>
      </c>
      <c r="J87" s="2">
        <f t="shared" si="31"/>
        <v>45000</v>
      </c>
      <c r="K87" s="8"/>
    </row>
    <row r="88" spans="1:11" ht="51" outlineLevel="3">
      <c r="A88" s="30" t="s">
        <v>90</v>
      </c>
      <c r="B88" s="31" t="s">
        <v>10</v>
      </c>
      <c r="C88" s="31" t="s">
        <v>87</v>
      </c>
      <c r="D88" s="31" t="s">
        <v>91</v>
      </c>
      <c r="E88" s="31" t="s">
        <v>12</v>
      </c>
      <c r="F88" s="31" t="s">
        <v>13</v>
      </c>
      <c r="G88" s="31"/>
      <c r="H88" s="29">
        <f>H89+H93+H97</f>
        <v>77650</v>
      </c>
      <c r="I88" s="29">
        <f t="shared" ref="I88:J88" si="32">I89+I93+I97</f>
        <v>45000</v>
      </c>
      <c r="J88" s="29">
        <f t="shared" si="32"/>
        <v>45000</v>
      </c>
      <c r="K88" s="8"/>
    </row>
    <row r="89" spans="1:11" ht="51" outlineLevel="4">
      <c r="A89" s="14" t="s">
        <v>92</v>
      </c>
      <c r="B89" s="15" t="s">
        <v>10</v>
      </c>
      <c r="C89" s="15" t="s">
        <v>87</v>
      </c>
      <c r="D89" s="15" t="s">
        <v>91</v>
      </c>
      <c r="E89" s="15" t="s">
        <v>93</v>
      </c>
      <c r="F89" s="10" t="s">
        <v>13</v>
      </c>
      <c r="G89" s="10"/>
      <c r="H89" s="28">
        <f>H90</f>
        <v>30000</v>
      </c>
      <c r="I89" s="28">
        <f t="shared" ref="I89:J91" si="33">I90</f>
        <v>30000</v>
      </c>
      <c r="J89" s="28">
        <f t="shared" si="33"/>
        <v>30000</v>
      </c>
      <c r="K89" s="8"/>
    </row>
    <row r="90" spans="1:11" ht="38.25" outlineLevel="5">
      <c r="A90" s="16" t="s">
        <v>28</v>
      </c>
      <c r="B90" s="10" t="s">
        <v>10</v>
      </c>
      <c r="C90" s="10" t="s">
        <v>87</v>
      </c>
      <c r="D90" s="10" t="s">
        <v>91</v>
      </c>
      <c r="E90" s="10" t="s">
        <v>93</v>
      </c>
      <c r="F90" s="10" t="s">
        <v>29</v>
      </c>
      <c r="G90" s="10"/>
      <c r="H90" s="28">
        <f>H91</f>
        <v>30000</v>
      </c>
      <c r="I90" s="28">
        <f t="shared" si="33"/>
        <v>30000</v>
      </c>
      <c r="J90" s="28">
        <f t="shared" si="33"/>
        <v>30000</v>
      </c>
      <c r="K90" s="8"/>
    </row>
    <row r="91" spans="1:11" ht="25.5" outlineLevel="6">
      <c r="A91" s="16" t="s">
        <v>30</v>
      </c>
      <c r="B91" s="10" t="s">
        <v>10</v>
      </c>
      <c r="C91" s="10" t="s">
        <v>87</v>
      </c>
      <c r="D91" s="10" t="s">
        <v>91</v>
      </c>
      <c r="E91" s="10" t="s">
        <v>93</v>
      </c>
      <c r="F91" s="10" t="s">
        <v>31</v>
      </c>
      <c r="G91" s="10"/>
      <c r="H91" s="28">
        <f>H92</f>
        <v>30000</v>
      </c>
      <c r="I91" s="28">
        <f t="shared" si="33"/>
        <v>30000</v>
      </c>
      <c r="J91" s="28">
        <f t="shared" si="33"/>
        <v>30000</v>
      </c>
      <c r="K91" s="8"/>
    </row>
    <row r="92" spans="1:11" ht="25.5" outlineLevel="7">
      <c r="A92" s="16" t="s">
        <v>36</v>
      </c>
      <c r="B92" s="10" t="s">
        <v>10</v>
      </c>
      <c r="C92" s="10" t="s">
        <v>87</v>
      </c>
      <c r="D92" s="10" t="s">
        <v>91</v>
      </c>
      <c r="E92" s="10" t="s">
        <v>93</v>
      </c>
      <c r="F92" s="10" t="s">
        <v>31</v>
      </c>
      <c r="G92" s="10" t="s">
        <v>37</v>
      </c>
      <c r="H92" s="28">
        <v>30000</v>
      </c>
      <c r="I92" s="28">
        <v>30000</v>
      </c>
      <c r="J92" s="28">
        <v>30000</v>
      </c>
      <c r="K92" s="8"/>
    </row>
    <row r="93" spans="1:11" ht="38.25" outlineLevel="4">
      <c r="A93" s="14" t="s">
        <v>177</v>
      </c>
      <c r="B93" s="15" t="s">
        <v>10</v>
      </c>
      <c r="C93" s="15" t="s">
        <v>87</v>
      </c>
      <c r="D93" s="15" t="s">
        <v>91</v>
      </c>
      <c r="E93" s="15" t="s">
        <v>94</v>
      </c>
      <c r="F93" s="10" t="s">
        <v>13</v>
      </c>
      <c r="G93" s="10"/>
      <c r="H93" s="28">
        <f>H94</f>
        <v>10000</v>
      </c>
      <c r="I93" s="28">
        <f t="shared" ref="I93:J95" si="34">I94</f>
        <v>5000</v>
      </c>
      <c r="J93" s="28">
        <f t="shared" si="34"/>
        <v>5000</v>
      </c>
      <c r="K93" s="8"/>
    </row>
    <row r="94" spans="1:11" ht="38.25" outlineLevel="5">
      <c r="A94" s="16" t="s">
        <v>28</v>
      </c>
      <c r="B94" s="10" t="s">
        <v>10</v>
      </c>
      <c r="C94" s="10" t="s">
        <v>87</v>
      </c>
      <c r="D94" s="10" t="s">
        <v>91</v>
      </c>
      <c r="E94" s="10" t="s">
        <v>94</v>
      </c>
      <c r="F94" s="10" t="s">
        <v>29</v>
      </c>
      <c r="G94" s="10"/>
      <c r="H94" s="28">
        <f>H95</f>
        <v>10000</v>
      </c>
      <c r="I94" s="28">
        <f t="shared" si="34"/>
        <v>5000</v>
      </c>
      <c r="J94" s="28">
        <f t="shared" si="34"/>
        <v>5000</v>
      </c>
      <c r="K94" s="8"/>
    </row>
    <row r="95" spans="1:11" ht="25.5" outlineLevel="6">
      <c r="A95" s="16" t="s">
        <v>30</v>
      </c>
      <c r="B95" s="10" t="s">
        <v>10</v>
      </c>
      <c r="C95" s="10" t="s">
        <v>87</v>
      </c>
      <c r="D95" s="10" t="s">
        <v>91</v>
      </c>
      <c r="E95" s="10" t="s">
        <v>94</v>
      </c>
      <c r="F95" s="10" t="s">
        <v>31</v>
      </c>
      <c r="G95" s="10"/>
      <c r="H95" s="28">
        <f>H96</f>
        <v>10000</v>
      </c>
      <c r="I95" s="28">
        <f t="shared" si="34"/>
        <v>5000</v>
      </c>
      <c r="J95" s="28">
        <f t="shared" si="34"/>
        <v>5000</v>
      </c>
      <c r="K95" s="8"/>
    </row>
    <row r="96" spans="1:11" ht="25.5" outlineLevel="7">
      <c r="A96" s="16" t="s">
        <v>36</v>
      </c>
      <c r="B96" s="10" t="s">
        <v>10</v>
      </c>
      <c r="C96" s="10" t="s">
        <v>87</v>
      </c>
      <c r="D96" s="10" t="s">
        <v>91</v>
      </c>
      <c r="E96" s="10" t="s">
        <v>94</v>
      </c>
      <c r="F96" s="10" t="s">
        <v>31</v>
      </c>
      <c r="G96" s="10" t="s">
        <v>37</v>
      </c>
      <c r="H96" s="28">
        <v>10000</v>
      </c>
      <c r="I96" s="28">
        <v>5000</v>
      </c>
      <c r="J96" s="28">
        <v>5000</v>
      </c>
      <c r="K96" s="8"/>
    </row>
    <row r="97" spans="1:11" ht="63.75" outlineLevel="4">
      <c r="A97" s="14" t="s">
        <v>95</v>
      </c>
      <c r="B97" s="15" t="s">
        <v>10</v>
      </c>
      <c r="C97" s="15" t="s">
        <v>87</v>
      </c>
      <c r="D97" s="15" t="s">
        <v>91</v>
      </c>
      <c r="E97" s="15" t="s">
        <v>96</v>
      </c>
      <c r="F97" s="10" t="s">
        <v>13</v>
      </c>
      <c r="G97" s="10"/>
      <c r="H97" s="28">
        <f>H98</f>
        <v>37650</v>
      </c>
      <c r="I97" s="28">
        <f t="shared" ref="I97:J99" si="35">I98</f>
        <v>10000</v>
      </c>
      <c r="J97" s="28">
        <f t="shared" si="35"/>
        <v>10000</v>
      </c>
      <c r="K97" s="8"/>
    </row>
    <row r="98" spans="1:11" ht="38.25" outlineLevel="5">
      <c r="A98" s="16" t="s">
        <v>28</v>
      </c>
      <c r="B98" s="10" t="s">
        <v>10</v>
      </c>
      <c r="C98" s="10" t="s">
        <v>87</v>
      </c>
      <c r="D98" s="10" t="s">
        <v>91</v>
      </c>
      <c r="E98" s="10" t="s">
        <v>96</v>
      </c>
      <c r="F98" s="10" t="s">
        <v>29</v>
      </c>
      <c r="G98" s="10"/>
      <c r="H98" s="28">
        <f>H99</f>
        <v>37650</v>
      </c>
      <c r="I98" s="28">
        <f t="shared" si="35"/>
        <v>10000</v>
      </c>
      <c r="J98" s="28">
        <f t="shared" si="35"/>
        <v>10000</v>
      </c>
      <c r="K98" s="8"/>
    </row>
    <row r="99" spans="1:11" ht="25.5" outlineLevel="6">
      <c r="A99" s="16" t="s">
        <v>30</v>
      </c>
      <c r="B99" s="10" t="s">
        <v>10</v>
      </c>
      <c r="C99" s="10" t="s">
        <v>87</v>
      </c>
      <c r="D99" s="10" t="s">
        <v>91</v>
      </c>
      <c r="E99" s="10" t="s">
        <v>96</v>
      </c>
      <c r="F99" s="10" t="s">
        <v>31</v>
      </c>
      <c r="G99" s="10"/>
      <c r="H99" s="28">
        <f>H100</f>
        <v>37650</v>
      </c>
      <c r="I99" s="28">
        <f t="shared" si="35"/>
        <v>10000</v>
      </c>
      <c r="J99" s="28">
        <f t="shared" si="35"/>
        <v>10000</v>
      </c>
      <c r="K99" s="8"/>
    </row>
    <row r="100" spans="1:11" ht="25.5" outlineLevel="7">
      <c r="A100" s="16" t="s">
        <v>36</v>
      </c>
      <c r="B100" s="10" t="s">
        <v>10</v>
      </c>
      <c r="C100" s="10" t="s">
        <v>87</v>
      </c>
      <c r="D100" s="10" t="s">
        <v>91</v>
      </c>
      <c r="E100" s="10" t="s">
        <v>96</v>
      </c>
      <c r="F100" s="10" t="s">
        <v>31</v>
      </c>
      <c r="G100" s="10" t="s">
        <v>37</v>
      </c>
      <c r="H100" s="28">
        <v>37650</v>
      </c>
      <c r="I100" s="28">
        <v>10000</v>
      </c>
      <c r="J100" s="28">
        <v>10000</v>
      </c>
      <c r="K100" s="8"/>
    </row>
    <row r="101" spans="1:11" outlineLevel="2">
      <c r="A101" s="11" t="s">
        <v>97</v>
      </c>
      <c r="B101" s="12" t="s">
        <v>10</v>
      </c>
      <c r="C101" s="12" t="s">
        <v>26</v>
      </c>
      <c r="D101" s="12" t="s">
        <v>11</v>
      </c>
      <c r="E101" s="12" t="s">
        <v>12</v>
      </c>
      <c r="F101" s="12" t="s">
        <v>13</v>
      </c>
      <c r="G101" s="12"/>
      <c r="H101" s="2">
        <f>H102</f>
        <v>595126.77</v>
      </c>
      <c r="I101" s="2">
        <f t="shared" ref="I101:J101" si="36">I102</f>
        <v>595126.77</v>
      </c>
      <c r="J101" s="2">
        <f t="shared" si="36"/>
        <v>595126.77</v>
      </c>
      <c r="K101" s="8"/>
    </row>
    <row r="102" spans="1:11" ht="25.5" outlineLevel="3">
      <c r="A102" s="30" t="s">
        <v>98</v>
      </c>
      <c r="B102" s="31" t="s">
        <v>10</v>
      </c>
      <c r="C102" s="31" t="s">
        <v>26</v>
      </c>
      <c r="D102" s="31" t="s">
        <v>99</v>
      </c>
      <c r="E102" s="31" t="s">
        <v>12</v>
      </c>
      <c r="F102" s="31" t="s">
        <v>13</v>
      </c>
      <c r="G102" s="31"/>
      <c r="H102" s="29">
        <f>H103+H107</f>
        <v>595126.77</v>
      </c>
      <c r="I102" s="29">
        <f t="shared" ref="I102:J102" si="37">I103+I107</f>
        <v>595126.77</v>
      </c>
      <c r="J102" s="29">
        <f t="shared" si="37"/>
        <v>595126.77</v>
      </c>
      <c r="K102" s="8"/>
    </row>
    <row r="103" spans="1:11" ht="51" outlineLevel="4">
      <c r="A103" s="14" t="s">
        <v>178</v>
      </c>
      <c r="B103" s="15" t="s">
        <v>10</v>
      </c>
      <c r="C103" s="15" t="s">
        <v>26</v>
      </c>
      <c r="D103" s="15" t="s">
        <v>99</v>
      </c>
      <c r="E103" s="15" t="s">
        <v>100</v>
      </c>
      <c r="F103" s="10" t="s">
        <v>13</v>
      </c>
      <c r="G103" s="10"/>
      <c r="H103" s="28">
        <f>H104</f>
        <v>82743.03</v>
      </c>
      <c r="I103" s="28">
        <f t="shared" ref="I103:J105" si="38">I104</f>
        <v>82743.03</v>
      </c>
      <c r="J103" s="28">
        <f t="shared" si="38"/>
        <v>82743.03</v>
      </c>
      <c r="K103" s="8"/>
    </row>
    <row r="104" spans="1:11" ht="38.25" outlineLevel="5">
      <c r="A104" s="16" t="s">
        <v>28</v>
      </c>
      <c r="B104" s="10" t="s">
        <v>10</v>
      </c>
      <c r="C104" s="10" t="s">
        <v>26</v>
      </c>
      <c r="D104" s="10" t="s">
        <v>99</v>
      </c>
      <c r="E104" s="10" t="s">
        <v>100</v>
      </c>
      <c r="F104" s="10" t="s">
        <v>29</v>
      </c>
      <c r="G104" s="10"/>
      <c r="H104" s="28">
        <f>H105</f>
        <v>82743.03</v>
      </c>
      <c r="I104" s="28">
        <f t="shared" si="38"/>
        <v>82743.03</v>
      </c>
      <c r="J104" s="28">
        <f t="shared" si="38"/>
        <v>82743.03</v>
      </c>
      <c r="K104" s="8"/>
    </row>
    <row r="105" spans="1:11" ht="25.5" outlineLevel="6">
      <c r="A105" s="16" t="s">
        <v>30</v>
      </c>
      <c r="B105" s="10" t="s">
        <v>10</v>
      </c>
      <c r="C105" s="10" t="s">
        <v>26</v>
      </c>
      <c r="D105" s="10" t="s">
        <v>99</v>
      </c>
      <c r="E105" s="10" t="s">
        <v>100</v>
      </c>
      <c r="F105" s="10" t="s">
        <v>31</v>
      </c>
      <c r="G105" s="10"/>
      <c r="H105" s="28">
        <f>H106</f>
        <v>82743.03</v>
      </c>
      <c r="I105" s="28">
        <f t="shared" si="38"/>
        <v>82743.03</v>
      </c>
      <c r="J105" s="28">
        <f t="shared" si="38"/>
        <v>82743.03</v>
      </c>
      <c r="K105" s="8"/>
    </row>
    <row r="106" spans="1:11" ht="25.5" outlineLevel="7">
      <c r="A106" s="16" t="s">
        <v>36</v>
      </c>
      <c r="B106" s="10" t="s">
        <v>10</v>
      </c>
      <c r="C106" s="10" t="s">
        <v>26</v>
      </c>
      <c r="D106" s="10" t="s">
        <v>99</v>
      </c>
      <c r="E106" s="10" t="s">
        <v>100</v>
      </c>
      <c r="F106" s="10" t="s">
        <v>31</v>
      </c>
      <c r="G106" s="10" t="s">
        <v>37</v>
      </c>
      <c r="H106" s="28">
        <v>82743.03</v>
      </c>
      <c r="I106" s="28">
        <v>82743.03</v>
      </c>
      <c r="J106" s="28">
        <v>82743.03</v>
      </c>
      <c r="K106" s="8"/>
    </row>
    <row r="107" spans="1:11" ht="89.25" outlineLevel="4">
      <c r="A107" s="14" t="s">
        <v>179</v>
      </c>
      <c r="B107" s="15" t="s">
        <v>10</v>
      </c>
      <c r="C107" s="15" t="s">
        <v>26</v>
      </c>
      <c r="D107" s="15" t="s">
        <v>99</v>
      </c>
      <c r="E107" s="15" t="s">
        <v>101</v>
      </c>
      <c r="F107" s="10" t="s">
        <v>13</v>
      </c>
      <c r="G107" s="10"/>
      <c r="H107" s="28">
        <f>H108</f>
        <v>512383.74</v>
      </c>
      <c r="I107" s="28">
        <f t="shared" ref="I107:J109" si="39">I108</f>
        <v>512383.74</v>
      </c>
      <c r="J107" s="28">
        <f t="shared" si="39"/>
        <v>512383.74</v>
      </c>
      <c r="K107" s="8"/>
    </row>
    <row r="108" spans="1:11" ht="38.25" outlineLevel="5">
      <c r="A108" s="16" t="s">
        <v>28</v>
      </c>
      <c r="B108" s="10" t="s">
        <v>10</v>
      </c>
      <c r="C108" s="10" t="s">
        <v>26</v>
      </c>
      <c r="D108" s="10" t="s">
        <v>99</v>
      </c>
      <c r="E108" s="10" t="s">
        <v>101</v>
      </c>
      <c r="F108" s="10" t="s">
        <v>29</v>
      </c>
      <c r="G108" s="10"/>
      <c r="H108" s="28">
        <f>H109</f>
        <v>512383.74</v>
      </c>
      <c r="I108" s="28">
        <f t="shared" si="39"/>
        <v>512383.74</v>
      </c>
      <c r="J108" s="28">
        <f t="shared" si="39"/>
        <v>512383.74</v>
      </c>
      <c r="K108" s="8"/>
    </row>
    <row r="109" spans="1:11" ht="25.5" outlineLevel="6">
      <c r="A109" s="16" t="s">
        <v>30</v>
      </c>
      <c r="B109" s="10" t="s">
        <v>10</v>
      </c>
      <c r="C109" s="10" t="s">
        <v>26</v>
      </c>
      <c r="D109" s="10" t="s">
        <v>99</v>
      </c>
      <c r="E109" s="10" t="s">
        <v>101</v>
      </c>
      <c r="F109" s="10" t="s">
        <v>31</v>
      </c>
      <c r="G109" s="10"/>
      <c r="H109" s="28">
        <f>H110</f>
        <v>512383.74</v>
      </c>
      <c r="I109" s="28">
        <f t="shared" si="39"/>
        <v>512383.74</v>
      </c>
      <c r="J109" s="28">
        <f t="shared" si="39"/>
        <v>512383.74</v>
      </c>
      <c r="K109" s="8"/>
    </row>
    <row r="110" spans="1:11" ht="25.5" outlineLevel="7">
      <c r="A110" s="16" t="s">
        <v>36</v>
      </c>
      <c r="B110" s="10" t="s">
        <v>10</v>
      </c>
      <c r="C110" s="10" t="s">
        <v>26</v>
      </c>
      <c r="D110" s="10" t="s">
        <v>99</v>
      </c>
      <c r="E110" s="10" t="s">
        <v>101</v>
      </c>
      <c r="F110" s="10" t="s">
        <v>31</v>
      </c>
      <c r="G110" s="10" t="s">
        <v>37</v>
      </c>
      <c r="H110" s="28">
        <v>512383.74</v>
      </c>
      <c r="I110" s="28">
        <v>512383.74</v>
      </c>
      <c r="J110" s="28">
        <v>512383.74</v>
      </c>
      <c r="K110" s="8"/>
    </row>
    <row r="111" spans="1:11" ht="25.5" outlineLevel="2">
      <c r="A111" s="11" t="s">
        <v>102</v>
      </c>
      <c r="B111" s="12" t="s">
        <v>10</v>
      </c>
      <c r="C111" s="12" t="s">
        <v>103</v>
      </c>
      <c r="D111" s="12" t="s">
        <v>11</v>
      </c>
      <c r="E111" s="12" t="s">
        <v>12</v>
      </c>
      <c r="F111" s="12" t="s">
        <v>13</v>
      </c>
      <c r="G111" s="12"/>
      <c r="H111" s="2">
        <f>H112+H121</f>
        <v>1373324.1400000001</v>
      </c>
      <c r="I111" s="2">
        <f t="shared" ref="I111:J111" si="40">I112+I121</f>
        <v>562473.81000000006</v>
      </c>
      <c r="J111" s="2">
        <f t="shared" si="40"/>
        <v>562473.81000000006</v>
      </c>
      <c r="K111" s="8"/>
    </row>
    <row r="112" spans="1:11" ht="24.75" customHeight="1" outlineLevel="3">
      <c r="A112" s="30" t="s">
        <v>104</v>
      </c>
      <c r="B112" s="31" t="s">
        <v>10</v>
      </c>
      <c r="C112" s="31" t="s">
        <v>103</v>
      </c>
      <c r="D112" s="31" t="s">
        <v>17</v>
      </c>
      <c r="E112" s="31" t="s">
        <v>12</v>
      </c>
      <c r="F112" s="31" t="s">
        <v>13</v>
      </c>
      <c r="G112" s="31"/>
      <c r="H112" s="29">
        <f>H113+H117</f>
        <v>257350.33</v>
      </c>
      <c r="I112" s="29">
        <f t="shared" ref="I112:J112" si="41">I113+I117</f>
        <v>100000</v>
      </c>
      <c r="J112" s="29">
        <f t="shared" si="41"/>
        <v>100000</v>
      </c>
      <c r="K112" s="8"/>
    </row>
    <row r="113" spans="1:11" ht="38.25" outlineLevel="4">
      <c r="A113" s="14" t="s">
        <v>180</v>
      </c>
      <c r="B113" s="15" t="s">
        <v>10</v>
      </c>
      <c r="C113" s="15" t="s">
        <v>103</v>
      </c>
      <c r="D113" s="15" t="s">
        <v>17</v>
      </c>
      <c r="E113" s="15" t="s">
        <v>105</v>
      </c>
      <c r="F113" s="10" t="s">
        <v>13</v>
      </c>
      <c r="G113" s="10"/>
      <c r="H113" s="28">
        <f>H114</f>
        <v>157350.32999999999</v>
      </c>
      <c r="I113" s="28">
        <f t="shared" ref="I113:J115" si="42">I114</f>
        <v>0</v>
      </c>
      <c r="J113" s="28">
        <f t="shared" si="42"/>
        <v>0</v>
      </c>
      <c r="K113" s="8"/>
    </row>
    <row r="114" spans="1:11" ht="38.25" outlineLevel="5">
      <c r="A114" s="16" t="s">
        <v>28</v>
      </c>
      <c r="B114" s="10" t="s">
        <v>10</v>
      </c>
      <c r="C114" s="10" t="s">
        <v>103</v>
      </c>
      <c r="D114" s="10" t="s">
        <v>17</v>
      </c>
      <c r="E114" s="10" t="s">
        <v>105</v>
      </c>
      <c r="F114" s="10" t="s">
        <v>29</v>
      </c>
      <c r="G114" s="10"/>
      <c r="H114" s="28">
        <f>H115</f>
        <v>157350.32999999999</v>
      </c>
      <c r="I114" s="28">
        <f t="shared" si="42"/>
        <v>0</v>
      </c>
      <c r="J114" s="28">
        <f t="shared" si="42"/>
        <v>0</v>
      </c>
      <c r="K114" s="8"/>
    </row>
    <row r="115" spans="1:11" ht="25.5" outlineLevel="6">
      <c r="A115" s="16" t="s">
        <v>30</v>
      </c>
      <c r="B115" s="10" t="s">
        <v>10</v>
      </c>
      <c r="C115" s="10" t="s">
        <v>103</v>
      </c>
      <c r="D115" s="10" t="s">
        <v>17</v>
      </c>
      <c r="E115" s="10" t="s">
        <v>105</v>
      </c>
      <c r="F115" s="10" t="s">
        <v>31</v>
      </c>
      <c r="G115" s="10"/>
      <c r="H115" s="28">
        <f>H116</f>
        <v>157350.32999999999</v>
      </c>
      <c r="I115" s="28">
        <f t="shared" si="42"/>
        <v>0</v>
      </c>
      <c r="J115" s="28">
        <f t="shared" si="42"/>
        <v>0</v>
      </c>
      <c r="K115" s="8"/>
    </row>
    <row r="116" spans="1:11" ht="25.5" outlineLevel="7">
      <c r="A116" s="16" t="s">
        <v>36</v>
      </c>
      <c r="B116" s="10" t="s">
        <v>10</v>
      </c>
      <c r="C116" s="10" t="s">
        <v>103</v>
      </c>
      <c r="D116" s="10" t="s">
        <v>17</v>
      </c>
      <c r="E116" s="10" t="s">
        <v>105</v>
      </c>
      <c r="F116" s="10" t="s">
        <v>31</v>
      </c>
      <c r="G116" s="10" t="s">
        <v>37</v>
      </c>
      <c r="H116" s="28">
        <v>157350.32999999999</v>
      </c>
      <c r="I116" s="28">
        <v>0</v>
      </c>
      <c r="J116" s="28">
        <v>0</v>
      </c>
      <c r="K116" s="8"/>
    </row>
    <row r="117" spans="1:11" ht="51" outlineLevel="4">
      <c r="A117" s="18" t="s">
        <v>181</v>
      </c>
      <c r="B117" s="15" t="s">
        <v>10</v>
      </c>
      <c r="C117" s="15" t="s">
        <v>103</v>
      </c>
      <c r="D117" s="15" t="s">
        <v>17</v>
      </c>
      <c r="E117" s="15" t="s">
        <v>106</v>
      </c>
      <c r="F117" s="10" t="s">
        <v>13</v>
      </c>
      <c r="G117" s="10"/>
      <c r="H117" s="28">
        <f>H118</f>
        <v>100000</v>
      </c>
      <c r="I117" s="28">
        <f t="shared" ref="I117:J119" si="43">I118</f>
        <v>100000</v>
      </c>
      <c r="J117" s="28">
        <f t="shared" si="43"/>
        <v>100000</v>
      </c>
      <c r="K117" s="8"/>
    </row>
    <row r="118" spans="1:11" ht="38.25" outlineLevel="5">
      <c r="A118" s="16" t="s">
        <v>28</v>
      </c>
      <c r="B118" s="10" t="s">
        <v>10</v>
      </c>
      <c r="C118" s="10" t="s">
        <v>103</v>
      </c>
      <c r="D118" s="10" t="s">
        <v>17</v>
      </c>
      <c r="E118" s="10" t="s">
        <v>106</v>
      </c>
      <c r="F118" s="10" t="s">
        <v>29</v>
      </c>
      <c r="G118" s="10"/>
      <c r="H118" s="28">
        <f>H119</f>
        <v>100000</v>
      </c>
      <c r="I118" s="28">
        <f t="shared" si="43"/>
        <v>100000</v>
      </c>
      <c r="J118" s="28">
        <f t="shared" si="43"/>
        <v>100000</v>
      </c>
      <c r="K118" s="8"/>
    </row>
    <row r="119" spans="1:11" ht="25.5" outlineLevel="6">
      <c r="A119" s="16" t="s">
        <v>30</v>
      </c>
      <c r="B119" s="10" t="s">
        <v>10</v>
      </c>
      <c r="C119" s="10" t="s">
        <v>103</v>
      </c>
      <c r="D119" s="10" t="s">
        <v>17</v>
      </c>
      <c r="E119" s="10" t="s">
        <v>106</v>
      </c>
      <c r="F119" s="10" t="s">
        <v>31</v>
      </c>
      <c r="G119" s="10"/>
      <c r="H119" s="28">
        <f>H120</f>
        <v>100000</v>
      </c>
      <c r="I119" s="28">
        <f t="shared" si="43"/>
        <v>100000</v>
      </c>
      <c r="J119" s="28">
        <f t="shared" si="43"/>
        <v>100000</v>
      </c>
      <c r="K119" s="8"/>
    </row>
    <row r="120" spans="1:11" ht="25.5" outlineLevel="7">
      <c r="A120" s="16" t="s">
        <v>36</v>
      </c>
      <c r="B120" s="10" t="s">
        <v>10</v>
      </c>
      <c r="C120" s="10" t="s">
        <v>103</v>
      </c>
      <c r="D120" s="10" t="s">
        <v>17</v>
      </c>
      <c r="E120" s="10" t="s">
        <v>106</v>
      </c>
      <c r="F120" s="10" t="s">
        <v>31</v>
      </c>
      <c r="G120" s="10" t="s">
        <v>37</v>
      </c>
      <c r="H120" s="28">
        <v>100000</v>
      </c>
      <c r="I120" s="28">
        <v>100000</v>
      </c>
      <c r="J120" s="28">
        <v>100000</v>
      </c>
      <c r="K120" s="8"/>
    </row>
    <row r="121" spans="1:11" ht="24" customHeight="1" outlineLevel="3">
      <c r="A121" s="30" t="s">
        <v>107</v>
      </c>
      <c r="B121" s="31" t="s">
        <v>10</v>
      </c>
      <c r="C121" s="31" t="s">
        <v>103</v>
      </c>
      <c r="D121" s="31" t="s">
        <v>87</v>
      </c>
      <c r="E121" s="31" t="s">
        <v>12</v>
      </c>
      <c r="F121" s="31" t="s">
        <v>13</v>
      </c>
      <c r="G121" s="31"/>
      <c r="H121" s="29">
        <f>H122+H129+H133</f>
        <v>1115973.81</v>
      </c>
      <c r="I121" s="29">
        <f t="shared" ref="I121:J121" si="44">I122+I129+I133</f>
        <v>462473.81</v>
      </c>
      <c r="J121" s="29">
        <f t="shared" si="44"/>
        <v>462473.81</v>
      </c>
      <c r="K121" s="8"/>
    </row>
    <row r="122" spans="1:11" ht="25.5" outlineLevel="4">
      <c r="A122" s="14" t="s">
        <v>182</v>
      </c>
      <c r="B122" s="15" t="s">
        <v>10</v>
      </c>
      <c r="C122" s="15" t="s">
        <v>103</v>
      </c>
      <c r="D122" s="15" t="s">
        <v>87</v>
      </c>
      <c r="E122" s="15" t="s">
        <v>108</v>
      </c>
      <c r="F122" s="10" t="s">
        <v>13</v>
      </c>
      <c r="G122" s="10"/>
      <c r="H122" s="28">
        <f>H123</f>
        <v>373000</v>
      </c>
      <c r="I122" s="28">
        <f t="shared" ref="I122:J122" si="45">I123</f>
        <v>380000</v>
      </c>
      <c r="J122" s="28">
        <f t="shared" si="45"/>
        <v>380000</v>
      </c>
      <c r="K122" s="8"/>
    </row>
    <row r="123" spans="1:11" ht="38.25" outlineLevel="5">
      <c r="A123" s="16" t="s">
        <v>28</v>
      </c>
      <c r="B123" s="10" t="s">
        <v>10</v>
      </c>
      <c r="C123" s="10" t="s">
        <v>103</v>
      </c>
      <c r="D123" s="10" t="s">
        <v>87</v>
      </c>
      <c r="E123" s="10" t="s">
        <v>108</v>
      </c>
      <c r="F123" s="10" t="s">
        <v>29</v>
      </c>
      <c r="G123" s="10"/>
      <c r="H123" s="28">
        <f>H124+H127</f>
        <v>373000</v>
      </c>
      <c r="I123" s="28">
        <f t="shared" ref="I123:J123" si="46">I124+I127</f>
        <v>380000</v>
      </c>
      <c r="J123" s="28">
        <f t="shared" si="46"/>
        <v>380000</v>
      </c>
      <c r="K123" s="8"/>
    </row>
    <row r="124" spans="1:11" ht="25.5" outlineLevel="6">
      <c r="A124" s="16" t="s">
        <v>30</v>
      </c>
      <c r="B124" s="10" t="s">
        <v>10</v>
      </c>
      <c r="C124" s="10" t="s">
        <v>103</v>
      </c>
      <c r="D124" s="10" t="s">
        <v>87</v>
      </c>
      <c r="E124" s="10" t="s">
        <v>108</v>
      </c>
      <c r="F124" s="10" t="s">
        <v>31</v>
      </c>
      <c r="G124" s="10"/>
      <c r="H124" s="28">
        <f>H125+H126</f>
        <v>173000</v>
      </c>
      <c r="I124" s="28">
        <f t="shared" ref="I124:J124" si="47">I125+I126</f>
        <v>180000</v>
      </c>
      <c r="J124" s="28">
        <f t="shared" si="47"/>
        <v>180000</v>
      </c>
      <c r="K124" s="8"/>
    </row>
    <row r="125" spans="1:11" ht="25.5" outlineLevel="7">
      <c r="A125" s="16" t="s">
        <v>36</v>
      </c>
      <c r="B125" s="10" t="s">
        <v>10</v>
      </c>
      <c r="C125" s="10" t="s">
        <v>103</v>
      </c>
      <c r="D125" s="10" t="s">
        <v>87</v>
      </c>
      <c r="E125" s="10" t="s">
        <v>108</v>
      </c>
      <c r="F125" s="10" t="s">
        <v>31</v>
      </c>
      <c r="G125" s="10" t="s">
        <v>37</v>
      </c>
      <c r="H125" s="28">
        <v>93000</v>
      </c>
      <c r="I125" s="28">
        <v>100000</v>
      </c>
      <c r="J125" s="28">
        <v>100000</v>
      </c>
      <c r="K125" s="8"/>
    </row>
    <row r="126" spans="1:11" outlineLevel="7">
      <c r="A126" s="16" t="s">
        <v>38</v>
      </c>
      <c r="B126" s="10" t="s">
        <v>10</v>
      </c>
      <c r="C126" s="10" t="s">
        <v>103</v>
      </c>
      <c r="D126" s="10" t="s">
        <v>87</v>
      </c>
      <c r="E126" s="10" t="s">
        <v>108</v>
      </c>
      <c r="F126" s="10" t="s">
        <v>31</v>
      </c>
      <c r="G126" s="10" t="s">
        <v>39</v>
      </c>
      <c r="H126" s="28">
        <v>80000</v>
      </c>
      <c r="I126" s="28">
        <v>80000</v>
      </c>
      <c r="J126" s="28">
        <v>80000</v>
      </c>
      <c r="K126" s="8"/>
    </row>
    <row r="127" spans="1:11" ht="25.5" outlineLevel="6">
      <c r="A127" s="16" t="s">
        <v>42</v>
      </c>
      <c r="B127" s="10" t="s">
        <v>10</v>
      </c>
      <c r="C127" s="10" t="s">
        <v>103</v>
      </c>
      <c r="D127" s="10" t="s">
        <v>87</v>
      </c>
      <c r="E127" s="10" t="s">
        <v>108</v>
      </c>
      <c r="F127" s="10" t="s">
        <v>43</v>
      </c>
      <c r="G127" s="10"/>
      <c r="H127" s="28">
        <f>H128</f>
        <v>200000</v>
      </c>
      <c r="I127" s="28">
        <f t="shared" ref="I127:J127" si="48">I128</f>
        <v>200000</v>
      </c>
      <c r="J127" s="28">
        <f t="shared" si="48"/>
        <v>200000</v>
      </c>
      <c r="K127" s="8"/>
    </row>
    <row r="128" spans="1:11" outlineLevel="7">
      <c r="A128" s="16" t="s">
        <v>34</v>
      </c>
      <c r="B128" s="10" t="s">
        <v>10</v>
      </c>
      <c r="C128" s="10" t="s">
        <v>103</v>
      </c>
      <c r="D128" s="10" t="s">
        <v>87</v>
      </c>
      <c r="E128" s="10" t="s">
        <v>108</v>
      </c>
      <c r="F128" s="10" t="s">
        <v>43</v>
      </c>
      <c r="G128" s="10" t="s">
        <v>35</v>
      </c>
      <c r="H128" s="28">
        <v>200000</v>
      </c>
      <c r="I128" s="28">
        <v>200000</v>
      </c>
      <c r="J128" s="28">
        <v>200000</v>
      </c>
      <c r="K128" s="8"/>
    </row>
    <row r="129" spans="1:11" ht="51" outlineLevel="4">
      <c r="A129" s="14" t="s">
        <v>183</v>
      </c>
      <c r="B129" s="15" t="s">
        <v>10</v>
      </c>
      <c r="C129" s="15" t="s">
        <v>103</v>
      </c>
      <c r="D129" s="15" t="s">
        <v>87</v>
      </c>
      <c r="E129" s="15" t="s">
        <v>109</v>
      </c>
      <c r="F129" s="10" t="s">
        <v>13</v>
      </c>
      <c r="G129" s="10"/>
      <c r="H129" s="28">
        <f>H130</f>
        <v>82473.81</v>
      </c>
      <c r="I129" s="28">
        <f t="shared" ref="I129:J131" si="49">I130</f>
        <v>82473.81</v>
      </c>
      <c r="J129" s="28">
        <f t="shared" si="49"/>
        <v>82473.81</v>
      </c>
      <c r="K129" s="8"/>
    </row>
    <row r="130" spans="1:11" ht="38.25" outlineLevel="5">
      <c r="A130" s="16" t="s">
        <v>28</v>
      </c>
      <c r="B130" s="10" t="s">
        <v>10</v>
      </c>
      <c r="C130" s="10" t="s">
        <v>103</v>
      </c>
      <c r="D130" s="10" t="s">
        <v>87</v>
      </c>
      <c r="E130" s="10" t="s">
        <v>109</v>
      </c>
      <c r="F130" s="10" t="s">
        <v>29</v>
      </c>
      <c r="G130" s="10"/>
      <c r="H130" s="28">
        <f>H131</f>
        <v>82473.81</v>
      </c>
      <c r="I130" s="28">
        <f t="shared" si="49"/>
        <v>82473.81</v>
      </c>
      <c r="J130" s="28">
        <f t="shared" si="49"/>
        <v>82473.81</v>
      </c>
      <c r="K130" s="8"/>
    </row>
    <row r="131" spans="1:11" ht="25.5" outlineLevel="6">
      <c r="A131" s="16" t="s">
        <v>30</v>
      </c>
      <c r="B131" s="10" t="s">
        <v>10</v>
      </c>
      <c r="C131" s="10" t="s">
        <v>103</v>
      </c>
      <c r="D131" s="10" t="s">
        <v>87</v>
      </c>
      <c r="E131" s="10" t="s">
        <v>109</v>
      </c>
      <c r="F131" s="10" t="s">
        <v>31</v>
      </c>
      <c r="G131" s="10"/>
      <c r="H131" s="28">
        <f>H132</f>
        <v>82473.81</v>
      </c>
      <c r="I131" s="28">
        <f t="shared" si="49"/>
        <v>82473.81</v>
      </c>
      <c r="J131" s="28">
        <f t="shared" si="49"/>
        <v>82473.81</v>
      </c>
      <c r="K131" s="8"/>
    </row>
    <row r="132" spans="1:11" ht="25.5" outlineLevel="7">
      <c r="A132" s="16" t="s">
        <v>36</v>
      </c>
      <c r="B132" s="10" t="s">
        <v>10</v>
      </c>
      <c r="C132" s="10" t="s">
        <v>103</v>
      </c>
      <c r="D132" s="10" t="s">
        <v>87</v>
      </c>
      <c r="E132" s="10" t="s">
        <v>109</v>
      </c>
      <c r="F132" s="10" t="s">
        <v>31</v>
      </c>
      <c r="G132" s="10" t="s">
        <v>37</v>
      </c>
      <c r="H132" s="28">
        <v>82473.81</v>
      </c>
      <c r="I132" s="28">
        <v>82473.81</v>
      </c>
      <c r="J132" s="28">
        <v>82473.81</v>
      </c>
      <c r="K132" s="8"/>
    </row>
    <row r="133" spans="1:11" outlineLevel="4">
      <c r="A133" s="17" t="s">
        <v>110</v>
      </c>
      <c r="B133" s="15" t="s">
        <v>10</v>
      </c>
      <c r="C133" s="15" t="s">
        <v>103</v>
      </c>
      <c r="D133" s="15" t="s">
        <v>87</v>
      </c>
      <c r="E133" s="15" t="s">
        <v>111</v>
      </c>
      <c r="F133" s="10" t="s">
        <v>13</v>
      </c>
      <c r="G133" s="10"/>
      <c r="H133" s="28">
        <f>H134</f>
        <v>660500</v>
      </c>
      <c r="I133" s="28">
        <f t="shared" ref="I133:J135" si="50">I134</f>
        <v>0</v>
      </c>
      <c r="J133" s="28">
        <f t="shared" si="50"/>
        <v>0</v>
      </c>
      <c r="K133" s="8"/>
    </row>
    <row r="134" spans="1:11" ht="38.25" outlineLevel="5">
      <c r="A134" s="16" t="s">
        <v>28</v>
      </c>
      <c r="B134" s="10" t="s">
        <v>10</v>
      </c>
      <c r="C134" s="10" t="s">
        <v>103</v>
      </c>
      <c r="D134" s="10" t="s">
        <v>87</v>
      </c>
      <c r="E134" s="10" t="s">
        <v>111</v>
      </c>
      <c r="F134" s="10" t="s">
        <v>29</v>
      </c>
      <c r="G134" s="10"/>
      <c r="H134" s="28">
        <f>H135</f>
        <v>660500</v>
      </c>
      <c r="I134" s="28">
        <f t="shared" si="50"/>
        <v>0</v>
      </c>
      <c r="J134" s="28">
        <f t="shared" si="50"/>
        <v>0</v>
      </c>
      <c r="K134" s="8"/>
    </row>
    <row r="135" spans="1:11" ht="25.5" outlineLevel="6">
      <c r="A135" s="16" t="s">
        <v>30</v>
      </c>
      <c r="B135" s="10" t="s">
        <v>10</v>
      </c>
      <c r="C135" s="10" t="s">
        <v>103</v>
      </c>
      <c r="D135" s="10" t="s">
        <v>87</v>
      </c>
      <c r="E135" s="10" t="s">
        <v>111</v>
      </c>
      <c r="F135" s="10" t="s">
        <v>31</v>
      </c>
      <c r="G135" s="10"/>
      <c r="H135" s="28">
        <f>H136</f>
        <v>660500</v>
      </c>
      <c r="I135" s="28">
        <f t="shared" si="50"/>
        <v>0</v>
      </c>
      <c r="J135" s="28">
        <f t="shared" si="50"/>
        <v>0</v>
      </c>
      <c r="K135" s="8"/>
    </row>
    <row r="136" spans="1:11" outlineLevel="7">
      <c r="A136" s="16" t="s">
        <v>38</v>
      </c>
      <c r="B136" s="10" t="s">
        <v>10</v>
      </c>
      <c r="C136" s="10" t="s">
        <v>103</v>
      </c>
      <c r="D136" s="10" t="s">
        <v>87</v>
      </c>
      <c r="E136" s="10" t="s">
        <v>111</v>
      </c>
      <c r="F136" s="10" t="s">
        <v>31</v>
      </c>
      <c r="G136" s="10" t="s">
        <v>39</v>
      </c>
      <c r="H136" s="28">
        <v>660500</v>
      </c>
      <c r="I136" s="28">
        <v>0</v>
      </c>
      <c r="J136" s="28">
        <v>0</v>
      </c>
      <c r="K136" s="8"/>
    </row>
    <row r="137" spans="1:11" outlineLevel="2">
      <c r="A137" s="11" t="s">
        <v>112</v>
      </c>
      <c r="B137" s="12" t="s">
        <v>10</v>
      </c>
      <c r="C137" s="12" t="s">
        <v>113</v>
      </c>
      <c r="D137" s="12" t="s">
        <v>11</v>
      </c>
      <c r="E137" s="12" t="s">
        <v>12</v>
      </c>
      <c r="F137" s="12" t="s">
        <v>13</v>
      </c>
      <c r="G137" s="12"/>
      <c r="H137" s="2">
        <f>H138</f>
        <v>2437.2600000000002</v>
      </c>
      <c r="I137" s="2">
        <f t="shared" ref="I137:J141" si="51">I138</f>
        <v>1249.98</v>
      </c>
      <c r="J137" s="2">
        <f t="shared" si="51"/>
        <v>54.97</v>
      </c>
      <c r="K137" s="8"/>
    </row>
    <row r="138" spans="1:11" ht="25.5" outlineLevel="3">
      <c r="A138" s="30" t="s">
        <v>184</v>
      </c>
      <c r="B138" s="31" t="s">
        <v>10</v>
      </c>
      <c r="C138" s="31" t="s">
        <v>113</v>
      </c>
      <c r="D138" s="31" t="s">
        <v>113</v>
      </c>
      <c r="E138" s="31" t="s">
        <v>12</v>
      </c>
      <c r="F138" s="31" t="s">
        <v>13</v>
      </c>
      <c r="G138" s="31"/>
      <c r="H138" s="29">
        <f>H139</f>
        <v>2437.2600000000002</v>
      </c>
      <c r="I138" s="29">
        <f t="shared" si="51"/>
        <v>1249.98</v>
      </c>
      <c r="J138" s="29">
        <f t="shared" si="51"/>
        <v>54.97</v>
      </c>
      <c r="K138" s="8"/>
    </row>
    <row r="139" spans="1:11" ht="25.5" outlineLevel="4">
      <c r="A139" s="14" t="s">
        <v>114</v>
      </c>
      <c r="B139" s="15" t="s">
        <v>10</v>
      </c>
      <c r="C139" s="15" t="s">
        <v>113</v>
      </c>
      <c r="D139" s="15" t="s">
        <v>113</v>
      </c>
      <c r="E139" s="15" t="s">
        <v>115</v>
      </c>
      <c r="F139" s="10" t="s">
        <v>13</v>
      </c>
      <c r="G139" s="10"/>
      <c r="H139" s="28">
        <f>H140</f>
        <v>2437.2600000000002</v>
      </c>
      <c r="I139" s="28">
        <f t="shared" si="51"/>
        <v>1249.98</v>
      </c>
      <c r="J139" s="28">
        <f t="shared" si="51"/>
        <v>54.97</v>
      </c>
      <c r="K139" s="8"/>
    </row>
    <row r="140" spans="1:11" ht="38.25" outlineLevel="5">
      <c r="A140" s="16" t="s">
        <v>28</v>
      </c>
      <c r="B140" s="10" t="s">
        <v>10</v>
      </c>
      <c r="C140" s="10" t="s">
        <v>113</v>
      </c>
      <c r="D140" s="10" t="s">
        <v>113</v>
      </c>
      <c r="E140" s="10" t="s">
        <v>115</v>
      </c>
      <c r="F140" s="10" t="s">
        <v>29</v>
      </c>
      <c r="G140" s="10"/>
      <c r="H140" s="28">
        <f>H141</f>
        <v>2437.2600000000002</v>
      </c>
      <c r="I140" s="28">
        <f t="shared" si="51"/>
        <v>1249.98</v>
      </c>
      <c r="J140" s="28">
        <f t="shared" si="51"/>
        <v>54.97</v>
      </c>
      <c r="K140" s="8"/>
    </row>
    <row r="141" spans="1:11" ht="25.5" outlineLevel="6">
      <c r="A141" s="16" t="s">
        <v>30</v>
      </c>
      <c r="B141" s="10" t="s">
        <v>10</v>
      </c>
      <c r="C141" s="10" t="s">
        <v>113</v>
      </c>
      <c r="D141" s="10" t="s">
        <v>113</v>
      </c>
      <c r="E141" s="10" t="s">
        <v>115</v>
      </c>
      <c r="F141" s="10" t="s">
        <v>31</v>
      </c>
      <c r="G141" s="10"/>
      <c r="H141" s="28">
        <f>H142</f>
        <v>2437.2600000000002</v>
      </c>
      <c r="I141" s="28">
        <f t="shared" si="51"/>
        <v>1249.98</v>
      </c>
      <c r="J141" s="28">
        <f t="shared" si="51"/>
        <v>54.97</v>
      </c>
      <c r="K141" s="8"/>
    </row>
    <row r="142" spans="1:11" ht="38.25" outlineLevel="7">
      <c r="A142" s="16" t="s">
        <v>185</v>
      </c>
      <c r="B142" s="10" t="s">
        <v>10</v>
      </c>
      <c r="C142" s="10" t="s">
        <v>113</v>
      </c>
      <c r="D142" s="10" t="s">
        <v>113</v>
      </c>
      <c r="E142" s="10" t="s">
        <v>115</v>
      </c>
      <c r="F142" s="10" t="s">
        <v>31</v>
      </c>
      <c r="G142" s="10" t="s">
        <v>116</v>
      </c>
      <c r="H142" s="28">
        <v>2437.2600000000002</v>
      </c>
      <c r="I142" s="28">
        <v>1249.98</v>
      </c>
      <c r="J142" s="28">
        <v>54.97</v>
      </c>
      <c r="K142" s="8"/>
    </row>
    <row r="143" spans="1:11" outlineLevel="2">
      <c r="A143" s="11" t="s">
        <v>117</v>
      </c>
      <c r="B143" s="12" t="s">
        <v>10</v>
      </c>
      <c r="C143" s="12" t="s">
        <v>118</v>
      </c>
      <c r="D143" s="12" t="s">
        <v>11</v>
      </c>
      <c r="E143" s="12" t="s">
        <v>12</v>
      </c>
      <c r="F143" s="12" t="s">
        <v>13</v>
      </c>
      <c r="G143" s="12"/>
      <c r="H143" s="2">
        <f>H144</f>
        <v>1735774</v>
      </c>
      <c r="I143" s="2">
        <f t="shared" ref="I143:J143" si="52">I144</f>
        <v>628000</v>
      </c>
      <c r="J143" s="2">
        <f t="shared" si="52"/>
        <v>528000</v>
      </c>
      <c r="K143" s="8"/>
    </row>
    <row r="144" spans="1:11" ht="27" customHeight="1" outlineLevel="3">
      <c r="A144" s="30" t="s">
        <v>119</v>
      </c>
      <c r="B144" s="31" t="s">
        <v>10</v>
      </c>
      <c r="C144" s="31" t="s">
        <v>118</v>
      </c>
      <c r="D144" s="31" t="s">
        <v>15</v>
      </c>
      <c r="E144" s="31" t="s">
        <v>12</v>
      </c>
      <c r="F144" s="31" t="s">
        <v>13</v>
      </c>
      <c r="G144" s="31"/>
      <c r="H144" s="29">
        <f>H145+H163+H167</f>
        <v>1735774</v>
      </c>
      <c r="I144" s="29">
        <f t="shared" ref="I144:J144" si="53">I145+I163+I167</f>
        <v>628000</v>
      </c>
      <c r="J144" s="29">
        <f t="shared" si="53"/>
        <v>528000</v>
      </c>
      <c r="K144" s="8"/>
    </row>
    <row r="145" spans="1:11" ht="38.25" outlineLevel="4">
      <c r="A145" s="14" t="s">
        <v>186</v>
      </c>
      <c r="B145" s="15" t="s">
        <v>10</v>
      </c>
      <c r="C145" s="15" t="s">
        <v>118</v>
      </c>
      <c r="D145" s="15" t="s">
        <v>15</v>
      </c>
      <c r="E145" s="15" t="s">
        <v>120</v>
      </c>
      <c r="F145" s="10" t="s">
        <v>13</v>
      </c>
      <c r="G145" s="10"/>
      <c r="H145" s="28">
        <f>H146+H149+H158</f>
        <v>1524500</v>
      </c>
      <c r="I145" s="28">
        <f t="shared" ref="I145:J145" si="54">I146+I149+I158</f>
        <v>628000</v>
      </c>
      <c r="J145" s="28">
        <f t="shared" si="54"/>
        <v>528000</v>
      </c>
      <c r="K145" s="8"/>
    </row>
    <row r="146" spans="1:11" ht="89.25" outlineLevel="5">
      <c r="A146" s="16" t="s">
        <v>19</v>
      </c>
      <c r="B146" s="10" t="s">
        <v>10</v>
      </c>
      <c r="C146" s="10" t="s">
        <v>118</v>
      </c>
      <c r="D146" s="10" t="s">
        <v>15</v>
      </c>
      <c r="E146" s="10" t="s">
        <v>120</v>
      </c>
      <c r="F146" s="10" t="s">
        <v>20</v>
      </c>
      <c r="G146" s="10"/>
      <c r="H146" s="28">
        <f>H147+H148</f>
        <v>1256000</v>
      </c>
      <c r="I146" s="28">
        <f t="shared" ref="I146:J146" si="55">I147+I148</f>
        <v>393500</v>
      </c>
      <c r="J146" s="28">
        <f t="shared" si="55"/>
        <v>300000</v>
      </c>
      <c r="K146" s="8"/>
    </row>
    <row r="147" spans="1:11" ht="25.5" outlineLevel="6">
      <c r="A147" s="16" t="s">
        <v>121</v>
      </c>
      <c r="B147" s="10" t="s">
        <v>10</v>
      </c>
      <c r="C147" s="10" t="s">
        <v>118</v>
      </c>
      <c r="D147" s="10" t="s">
        <v>15</v>
      </c>
      <c r="E147" s="10" t="s">
        <v>120</v>
      </c>
      <c r="F147" s="10" t="s">
        <v>122</v>
      </c>
      <c r="G147" s="10"/>
      <c r="H147" s="28">
        <v>965000</v>
      </c>
      <c r="I147" s="28">
        <v>274757</v>
      </c>
      <c r="J147" s="28">
        <v>209400</v>
      </c>
      <c r="K147" s="8"/>
    </row>
    <row r="148" spans="1:11" ht="25.5" outlineLevel="6">
      <c r="A148" s="16" t="s">
        <v>197</v>
      </c>
      <c r="B148" s="10" t="s">
        <v>10</v>
      </c>
      <c r="C148" s="10" t="s">
        <v>118</v>
      </c>
      <c r="D148" s="10" t="s">
        <v>15</v>
      </c>
      <c r="E148" s="10" t="s">
        <v>120</v>
      </c>
      <c r="F148" s="10">
        <v>119</v>
      </c>
      <c r="G148" s="10"/>
      <c r="H148" s="28">
        <v>291000</v>
      </c>
      <c r="I148" s="28">
        <v>118743</v>
      </c>
      <c r="J148" s="28">
        <v>90600</v>
      </c>
      <c r="K148" s="8"/>
    </row>
    <row r="149" spans="1:11" ht="38.25" outlineLevel="5">
      <c r="A149" s="16" t="s">
        <v>28</v>
      </c>
      <c r="B149" s="10" t="s">
        <v>10</v>
      </c>
      <c r="C149" s="10" t="s">
        <v>118</v>
      </c>
      <c r="D149" s="10" t="s">
        <v>15</v>
      </c>
      <c r="E149" s="10" t="s">
        <v>120</v>
      </c>
      <c r="F149" s="10" t="s">
        <v>29</v>
      </c>
      <c r="G149" s="10"/>
      <c r="H149" s="28">
        <f>H150+H156</f>
        <v>267000</v>
      </c>
      <c r="I149" s="28">
        <f t="shared" ref="I149:J149" si="56">I150+I156</f>
        <v>234000</v>
      </c>
      <c r="J149" s="28">
        <f t="shared" si="56"/>
        <v>227000</v>
      </c>
      <c r="K149" s="8"/>
    </row>
    <row r="150" spans="1:11" ht="25.5" outlineLevel="6">
      <c r="A150" s="16" t="s">
        <v>30</v>
      </c>
      <c r="B150" s="10" t="s">
        <v>10</v>
      </c>
      <c r="C150" s="10" t="s">
        <v>118</v>
      </c>
      <c r="D150" s="10" t="s">
        <v>15</v>
      </c>
      <c r="E150" s="10" t="s">
        <v>120</v>
      </c>
      <c r="F150" s="10" t="s">
        <v>31</v>
      </c>
      <c r="G150" s="10"/>
      <c r="H150" s="28">
        <f>H151+H152+H153+H154+H155</f>
        <v>120000</v>
      </c>
      <c r="I150" s="28">
        <f t="shared" ref="I150:J150" si="57">I151+I152+I153+I154+I155</f>
        <v>104000</v>
      </c>
      <c r="J150" s="28">
        <f t="shared" si="57"/>
        <v>104000</v>
      </c>
      <c r="K150" s="8"/>
    </row>
    <row r="151" spans="1:11" outlineLevel="7">
      <c r="A151" s="16" t="s">
        <v>32</v>
      </c>
      <c r="B151" s="10" t="s">
        <v>10</v>
      </c>
      <c r="C151" s="10" t="s">
        <v>118</v>
      </c>
      <c r="D151" s="10" t="s">
        <v>15</v>
      </c>
      <c r="E151" s="10" t="s">
        <v>120</v>
      </c>
      <c r="F151" s="10" t="s">
        <v>31</v>
      </c>
      <c r="G151" s="10" t="s">
        <v>33</v>
      </c>
      <c r="H151" s="28">
        <v>27000</v>
      </c>
      <c r="I151" s="28">
        <v>20000</v>
      </c>
      <c r="J151" s="28">
        <v>20000</v>
      </c>
      <c r="K151" s="8"/>
    </row>
    <row r="152" spans="1:11" outlineLevel="7">
      <c r="A152" s="16" t="s">
        <v>34</v>
      </c>
      <c r="B152" s="10" t="s">
        <v>10</v>
      </c>
      <c r="C152" s="10" t="s">
        <v>118</v>
      </c>
      <c r="D152" s="10" t="s">
        <v>15</v>
      </c>
      <c r="E152" s="10" t="s">
        <v>120</v>
      </c>
      <c r="F152" s="10" t="s">
        <v>31</v>
      </c>
      <c r="G152" s="10" t="s">
        <v>35</v>
      </c>
      <c r="H152" s="28">
        <v>10000</v>
      </c>
      <c r="I152" s="28">
        <v>10000</v>
      </c>
      <c r="J152" s="28">
        <v>10000</v>
      </c>
      <c r="K152" s="8"/>
    </row>
    <row r="153" spans="1:11" ht="25.5" outlineLevel="7">
      <c r="A153" s="16" t="s">
        <v>36</v>
      </c>
      <c r="B153" s="10" t="s">
        <v>10</v>
      </c>
      <c r="C153" s="10" t="s">
        <v>118</v>
      </c>
      <c r="D153" s="10" t="s">
        <v>15</v>
      </c>
      <c r="E153" s="10" t="s">
        <v>120</v>
      </c>
      <c r="F153" s="10" t="s">
        <v>31</v>
      </c>
      <c r="G153" s="10" t="s">
        <v>37</v>
      </c>
      <c r="H153" s="28">
        <v>51000</v>
      </c>
      <c r="I153" s="28">
        <v>46000</v>
      </c>
      <c r="J153" s="28">
        <v>46000</v>
      </c>
      <c r="K153" s="8"/>
    </row>
    <row r="154" spans="1:11" outlineLevel="7">
      <c r="A154" s="16" t="s">
        <v>38</v>
      </c>
      <c r="B154" s="10" t="s">
        <v>10</v>
      </c>
      <c r="C154" s="10" t="s">
        <v>118</v>
      </c>
      <c r="D154" s="10" t="s">
        <v>15</v>
      </c>
      <c r="E154" s="10" t="s">
        <v>120</v>
      </c>
      <c r="F154" s="10" t="s">
        <v>31</v>
      </c>
      <c r="G154" s="10" t="s">
        <v>39</v>
      </c>
      <c r="H154" s="28">
        <v>12000</v>
      </c>
      <c r="I154" s="28">
        <v>8000</v>
      </c>
      <c r="J154" s="28">
        <v>8000</v>
      </c>
      <c r="K154" s="8"/>
    </row>
    <row r="155" spans="1:11" outlineLevel="7">
      <c r="A155" s="16" t="s">
        <v>40</v>
      </c>
      <c r="B155" s="10" t="s">
        <v>10</v>
      </c>
      <c r="C155" s="10" t="s">
        <v>118</v>
      </c>
      <c r="D155" s="10" t="s">
        <v>15</v>
      </c>
      <c r="E155" s="10" t="s">
        <v>120</v>
      </c>
      <c r="F155" s="10" t="s">
        <v>31</v>
      </c>
      <c r="G155" s="10" t="s">
        <v>41</v>
      </c>
      <c r="H155" s="28">
        <v>20000</v>
      </c>
      <c r="I155" s="28">
        <v>20000</v>
      </c>
      <c r="J155" s="28">
        <v>20000</v>
      </c>
      <c r="K155" s="8"/>
    </row>
    <row r="156" spans="1:11" ht="25.5" outlineLevel="6">
      <c r="A156" s="16" t="s">
        <v>42</v>
      </c>
      <c r="B156" s="10" t="s">
        <v>10</v>
      </c>
      <c r="C156" s="10" t="s">
        <v>118</v>
      </c>
      <c r="D156" s="10" t="s">
        <v>15</v>
      </c>
      <c r="E156" s="10" t="s">
        <v>120</v>
      </c>
      <c r="F156" s="10" t="s">
        <v>43</v>
      </c>
      <c r="G156" s="10"/>
      <c r="H156" s="28">
        <f>H157</f>
        <v>147000</v>
      </c>
      <c r="I156" s="28">
        <f t="shared" ref="I156:J156" si="58">I157</f>
        <v>130000</v>
      </c>
      <c r="J156" s="28">
        <f t="shared" si="58"/>
        <v>123000</v>
      </c>
      <c r="K156" s="8"/>
    </row>
    <row r="157" spans="1:11" outlineLevel="7">
      <c r="A157" s="16" t="s">
        <v>34</v>
      </c>
      <c r="B157" s="10" t="s">
        <v>10</v>
      </c>
      <c r="C157" s="10" t="s">
        <v>118</v>
      </c>
      <c r="D157" s="10" t="s">
        <v>15</v>
      </c>
      <c r="E157" s="10" t="s">
        <v>120</v>
      </c>
      <c r="F157" s="10" t="s">
        <v>43</v>
      </c>
      <c r="G157" s="10" t="s">
        <v>35</v>
      </c>
      <c r="H157" s="28">
        <v>147000</v>
      </c>
      <c r="I157" s="28">
        <v>130000</v>
      </c>
      <c r="J157" s="28">
        <v>123000</v>
      </c>
      <c r="K157" s="8"/>
    </row>
    <row r="158" spans="1:11" outlineLevel="5">
      <c r="A158" s="16" t="s">
        <v>44</v>
      </c>
      <c r="B158" s="10" t="s">
        <v>10</v>
      </c>
      <c r="C158" s="10" t="s">
        <v>118</v>
      </c>
      <c r="D158" s="10" t="s">
        <v>15</v>
      </c>
      <c r="E158" s="10" t="s">
        <v>120</v>
      </c>
      <c r="F158" s="10" t="s">
        <v>45</v>
      </c>
      <c r="G158" s="10"/>
      <c r="H158" s="28">
        <f>H159+H161</f>
        <v>1500</v>
      </c>
      <c r="I158" s="28">
        <f t="shared" ref="I158:J158" si="59">I159+I161</f>
        <v>500</v>
      </c>
      <c r="J158" s="28">
        <f t="shared" si="59"/>
        <v>1000</v>
      </c>
      <c r="K158" s="8"/>
    </row>
    <row r="159" spans="1:11" ht="25.5" outlineLevel="6">
      <c r="A159" s="16" t="s">
        <v>123</v>
      </c>
      <c r="B159" s="10" t="s">
        <v>10</v>
      </c>
      <c r="C159" s="10" t="s">
        <v>118</v>
      </c>
      <c r="D159" s="10" t="s">
        <v>15</v>
      </c>
      <c r="E159" s="10" t="s">
        <v>120</v>
      </c>
      <c r="F159" s="10" t="s">
        <v>124</v>
      </c>
      <c r="G159" s="10"/>
      <c r="H159" s="28">
        <f>H160</f>
        <v>1000</v>
      </c>
      <c r="I159" s="28">
        <f t="shared" ref="I159:J159" si="60">I160</f>
        <v>500</v>
      </c>
      <c r="J159" s="28">
        <f t="shared" si="60"/>
        <v>500</v>
      </c>
      <c r="K159" s="8"/>
    </row>
    <row r="160" spans="1:11" outlineLevel="7">
      <c r="A160" s="16" t="s">
        <v>48</v>
      </c>
      <c r="B160" s="10" t="s">
        <v>10</v>
      </c>
      <c r="C160" s="10" t="s">
        <v>118</v>
      </c>
      <c r="D160" s="10" t="s">
        <v>15</v>
      </c>
      <c r="E160" s="10" t="s">
        <v>120</v>
      </c>
      <c r="F160" s="10" t="s">
        <v>124</v>
      </c>
      <c r="G160" s="10" t="s">
        <v>49</v>
      </c>
      <c r="H160" s="28">
        <v>1000</v>
      </c>
      <c r="I160" s="28">
        <v>500</v>
      </c>
      <c r="J160" s="28">
        <v>500</v>
      </c>
      <c r="K160" s="8"/>
    </row>
    <row r="161" spans="1:11" outlineLevel="6">
      <c r="A161" s="16" t="s">
        <v>50</v>
      </c>
      <c r="B161" s="10" t="s">
        <v>10</v>
      </c>
      <c r="C161" s="10" t="s">
        <v>118</v>
      </c>
      <c r="D161" s="10" t="s">
        <v>15</v>
      </c>
      <c r="E161" s="10" t="s">
        <v>120</v>
      </c>
      <c r="F161" s="10" t="s">
        <v>51</v>
      </c>
      <c r="G161" s="10"/>
      <c r="H161" s="28">
        <f>H162</f>
        <v>500</v>
      </c>
      <c r="I161" s="28">
        <f t="shared" ref="I161:J161" si="61">I162</f>
        <v>0</v>
      </c>
      <c r="J161" s="28">
        <f t="shared" si="61"/>
        <v>500</v>
      </c>
      <c r="K161" s="8"/>
    </row>
    <row r="162" spans="1:11" ht="51" outlineLevel="7">
      <c r="A162" s="16" t="s">
        <v>52</v>
      </c>
      <c r="B162" s="10" t="s">
        <v>10</v>
      </c>
      <c r="C162" s="10" t="s">
        <v>118</v>
      </c>
      <c r="D162" s="10" t="s">
        <v>15</v>
      </c>
      <c r="E162" s="10" t="s">
        <v>120</v>
      </c>
      <c r="F162" s="10" t="s">
        <v>51</v>
      </c>
      <c r="G162" s="10" t="s">
        <v>53</v>
      </c>
      <c r="H162" s="28">
        <v>500</v>
      </c>
      <c r="I162" s="28">
        <v>0</v>
      </c>
      <c r="J162" s="28">
        <v>500</v>
      </c>
      <c r="K162" s="8"/>
    </row>
    <row r="163" spans="1:11" ht="48.75" customHeight="1" outlineLevel="4">
      <c r="A163" s="17" t="s">
        <v>187</v>
      </c>
      <c r="B163" s="15" t="s">
        <v>10</v>
      </c>
      <c r="C163" s="15" t="s">
        <v>118</v>
      </c>
      <c r="D163" s="15" t="s">
        <v>15</v>
      </c>
      <c r="E163" s="15" t="s">
        <v>125</v>
      </c>
      <c r="F163" s="10" t="s">
        <v>13</v>
      </c>
      <c r="G163" s="10"/>
      <c r="H163" s="28">
        <f>H164</f>
        <v>200710</v>
      </c>
      <c r="I163" s="28">
        <f t="shared" ref="I163:J163" si="62">I164</f>
        <v>0</v>
      </c>
      <c r="J163" s="28">
        <f t="shared" si="62"/>
        <v>0</v>
      </c>
      <c r="K163" s="8"/>
    </row>
    <row r="164" spans="1:11" ht="48" customHeight="1" outlineLevel="5">
      <c r="A164" s="32" t="s">
        <v>19</v>
      </c>
      <c r="B164" s="10" t="s">
        <v>10</v>
      </c>
      <c r="C164" s="10" t="s">
        <v>118</v>
      </c>
      <c r="D164" s="10" t="s">
        <v>15</v>
      </c>
      <c r="E164" s="10" t="s">
        <v>125</v>
      </c>
      <c r="F164" s="10" t="s">
        <v>20</v>
      </c>
      <c r="G164" s="10"/>
      <c r="H164" s="28">
        <f>H165+H166</f>
        <v>200710</v>
      </c>
      <c r="I164" s="28">
        <f t="shared" ref="I164:J164" si="63">I165+I166</f>
        <v>0</v>
      </c>
      <c r="J164" s="28">
        <f t="shared" si="63"/>
        <v>0</v>
      </c>
      <c r="K164" s="8"/>
    </row>
    <row r="165" spans="1:11" ht="25.5" outlineLevel="6">
      <c r="A165" s="32" t="s">
        <v>121</v>
      </c>
      <c r="B165" s="10" t="s">
        <v>10</v>
      </c>
      <c r="C165" s="10" t="s">
        <v>118</v>
      </c>
      <c r="D165" s="10" t="s">
        <v>15</v>
      </c>
      <c r="E165" s="10" t="s">
        <v>125</v>
      </c>
      <c r="F165" s="10" t="s">
        <v>122</v>
      </c>
      <c r="G165" s="10"/>
      <c r="H165" s="28">
        <v>154155.14000000001</v>
      </c>
      <c r="I165" s="28">
        <v>0</v>
      </c>
      <c r="J165" s="28">
        <v>0</v>
      </c>
      <c r="K165" s="8"/>
    </row>
    <row r="166" spans="1:11" ht="51" outlineLevel="6">
      <c r="A166" s="32" t="s">
        <v>126</v>
      </c>
      <c r="B166" s="10" t="s">
        <v>10</v>
      </c>
      <c r="C166" s="10" t="s">
        <v>118</v>
      </c>
      <c r="D166" s="10" t="s">
        <v>15</v>
      </c>
      <c r="E166" s="10" t="s">
        <v>125</v>
      </c>
      <c r="F166" s="10" t="s">
        <v>127</v>
      </c>
      <c r="G166" s="10"/>
      <c r="H166" s="28">
        <v>46554.86</v>
      </c>
      <c r="I166" s="28">
        <v>0</v>
      </c>
      <c r="J166" s="28">
        <v>0</v>
      </c>
      <c r="K166" s="8"/>
    </row>
    <row r="167" spans="1:11" ht="60" customHeight="1" outlineLevel="4">
      <c r="A167" s="17" t="s">
        <v>188</v>
      </c>
      <c r="B167" s="15" t="s">
        <v>10</v>
      </c>
      <c r="C167" s="15" t="s">
        <v>118</v>
      </c>
      <c r="D167" s="15" t="s">
        <v>15</v>
      </c>
      <c r="E167" s="15" t="s">
        <v>128</v>
      </c>
      <c r="F167" s="10" t="s">
        <v>13</v>
      </c>
      <c r="G167" s="10"/>
      <c r="H167" s="28">
        <f>H168</f>
        <v>10564</v>
      </c>
      <c r="I167" s="28">
        <f t="shared" ref="I167:J167" si="64">I168</f>
        <v>0</v>
      </c>
      <c r="J167" s="28">
        <f t="shared" si="64"/>
        <v>0</v>
      </c>
      <c r="K167" s="8"/>
    </row>
    <row r="168" spans="1:11" ht="48" customHeight="1" outlineLevel="5">
      <c r="A168" s="32" t="s">
        <v>19</v>
      </c>
      <c r="B168" s="10" t="s">
        <v>10</v>
      </c>
      <c r="C168" s="10" t="s">
        <v>118</v>
      </c>
      <c r="D168" s="10" t="s">
        <v>15</v>
      </c>
      <c r="E168" s="10" t="s">
        <v>128</v>
      </c>
      <c r="F168" s="10" t="s">
        <v>20</v>
      </c>
      <c r="G168" s="10"/>
      <c r="H168" s="28">
        <f>H169+H170</f>
        <v>10564</v>
      </c>
      <c r="I168" s="28">
        <f t="shared" ref="I168:J168" si="65">I169+I170</f>
        <v>0</v>
      </c>
      <c r="J168" s="28">
        <f t="shared" si="65"/>
        <v>0</v>
      </c>
      <c r="K168" s="8"/>
    </row>
    <row r="169" spans="1:11" ht="46.5" customHeight="1" outlineLevel="6">
      <c r="A169" s="32" t="s">
        <v>190</v>
      </c>
      <c r="B169" s="10" t="s">
        <v>10</v>
      </c>
      <c r="C169" s="10" t="s">
        <v>118</v>
      </c>
      <c r="D169" s="10" t="s">
        <v>15</v>
      </c>
      <c r="E169" s="10" t="s">
        <v>128</v>
      </c>
      <c r="F169" s="10" t="s">
        <v>122</v>
      </c>
      <c r="G169" s="10" t="s">
        <v>189</v>
      </c>
      <c r="H169" s="28">
        <v>8113.66</v>
      </c>
      <c r="I169" s="28">
        <v>0</v>
      </c>
      <c r="J169" s="28">
        <v>0</v>
      </c>
      <c r="K169" s="8"/>
    </row>
    <row r="170" spans="1:11" ht="57.75" customHeight="1" outlineLevel="6">
      <c r="A170" s="32" t="s">
        <v>191</v>
      </c>
      <c r="B170" s="10" t="s">
        <v>10</v>
      </c>
      <c r="C170" s="10" t="s">
        <v>118</v>
      </c>
      <c r="D170" s="10" t="s">
        <v>15</v>
      </c>
      <c r="E170" s="10" t="s">
        <v>128</v>
      </c>
      <c r="F170" s="10" t="s">
        <v>127</v>
      </c>
      <c r="G170" s="10" t="s">
        <v>189</v>
      </c>
      <c r="H170" s="28">
        <v>2450.34</v>
      </c>
      <c r="I170" s="28">
        <v>0</v>
      </c>
      <c r="J170" s="28">
        <v>0</v>
      </c>
      <c r="K170" s="8"/>
    </row>
    <row r="171" spans="1:11" outlineLevel="2">
      <c r="A171" s="11" t="s">
        <v>129</v>
      </c>
      <c r="B171" s="12" t="s">
        <v>10</v>
      </c>
      <c r="C171" s="12" t="s">
        <v>91</v>
      </c>
      <c r="D171" s="12" t="s">
        <v>11</v>
      </c>
      <c r="E171" s="12" t="s">
        <v>12</v>
      </c>
      <c r="F171" s="12" t="s">
        <v>13</v>
      </c>
      <c r="G171" s="12"/>
      <c r="H171" s="2">
        <f>H172</f>
        <v>85000</v>
      </c>
      <c r="I171" s="2">
        <f t="shared" ref="I171:J174" si="66">I172</f>
        <v>85000</v>
      </c>
      <c r="J171" s="2">
        <f t="shared" si="66"/>
        <v>0</v>
      </c>
      <c r="K171" s="8"/>
    </row>
    <row r="172" spans="1:11" ht="21.75" customHeight="1" outlineLevel="3">
      <c r="A172" s="30" t="s">
        <v>130</v>
      </c>
      <c r="B172" s="31" t="s">
        <v>10</v>
      </c>
      <c r="C172" s="31" t="s">
        <v>91</v>
      </c>
      <c r="D172" s="31" t="s">
        <v>15</v>
      </c>
      <c r="E172" s="31" t="s">
        <v>12</v>
      </c>
      <c r="F172" s="31" t="s">
        <v>13</v>
      </c>
      <c r="G172" s="31"/>
      <c r="H172" s="29">
        <f>H173</f>
        <v>85000</v>
      </c>
      <c r="I172" s="29">
        <f t="shared" si="66"/>
        <v>85000</v>
      </c>
      <c r="J172" s="29">
        <f t="shared" si="66"/>
        <v>0</v>
      </c>
      <c r="K172" s="8"/>
    </row>
    <row r="173" spans="1:11" ht="38.25" outlineLevel="4">
      <c r="A173" s="17" t="s">
        <v>131</v>
      </c>
      <c r="B173" s="15" t="s">
        <v>10</v>
      </c>
      <c r="C173" s="15" t="s">
        <v>91</v>
      </c>
      <c r="D173" s="15" t="s">
        <v>15</v>
      </c>
      <c r="E173" s="15" t="s">
        <v>132</v>
      </c>
      <c r="F173" s="10" t="s">
        <v>13</v>
      </c>
      <c r="G173" s="10"/>
      <c r="H173" s="28">
        <f>H174</f>
        <v>85000</v>
      </c>
      <c r="I173" s="28">
        <f t="shared" si="66"/>
        <v>85000</v>
      </c>
      <c r="J173" s="28">
        <f t="shared" si="66"/>
        <v>0</v>
      </c>
      <c r="K173" s="8"/>
    </row>
    <row r="174" spans="1:11" ht="25.5" outlineLevel="5">
      <c r="A174" s="16" t="s">
        <v>133</v>
      </c>
      <c r="B174" s="10" t="s">
        <v>10</v>
      </c>
      <c r="C174" s="10" t="s">
        <v>91</v>
      </c>
      <c r="D174" s="10" t="s">
        <v>15</v>
      </c>
      <c r="E174" s="10" t="s">
        <v>132</v>
      </c>
      <c r="F174" s="10" t="s">
        <v>134</v>
      </c>
      <c r="G174" s="10"/>
      <c r="H174" s="28">
        <f>H175</f>
        <v>85000</v>
      </c>
      <c r="I174" s="28">
        <f t="shared" si="66"/>
        <v>85000</v>
      </c>
      <c r="J174" s="28">
        <f t="shared" si="66"/>
        <v>0</v>
      </c>
      <c r="K174" s="8"/>
    </row>
    <row r="175" spans="1:11" ht="51" outlineLevel="6">
      <c r="A175" s="16" t="s">
        <v>135</v>
      </c>
      <c r="B175" s="10" t="s">
        <v>10</v>
      </c>
      <c r="C175" s="10" t="s">
        <v>91</v>
      </c>
      <c r="D175" s="10" t="s">
        <v>15</v>
      </c>
      <c r="E175" s="10" t="s">
        <v>132</v>
      </c>
      <c r="F175" s="10" t="s">
        <v>136</v>
      </c>
      <c r="G175" s="10"/>
      <c r="H175" s="28">
        <v>85000</v>
      </c>
      <c r="I175" s="28">
        <v>85000</v>
      </c>
      <c r="J175" s="28">
        <v>0</v>
      </c>
      <c r="K175" s="8"/>
    </row>
    <row r="176" spans="1:11" ht="12.75" customHeight="1">
      <c r="A176" s="51" t="s">
        <v>137</v>
      </c>
      <c r="B176" s="52"/>
      <c r="C176" s="52"/>
      <c r="D176" s="52"/>
      <c r="E176" s="52"/>
      <c r="F176" s="52"/>
      <c r="G176" s="52"/>
      <c r="H176" s="41">
        <f>H7</f>
        <v>6443485.5899999999</v>
      </c>
      <c r="I176" s="41">
        <f t="shared" ref="I176:J176" si="67">I7</f>
        <v>4214925.5600000005</v>
      </c>
      <c r="J176" s="41">
        <f t="shared" si="67"/>
        <v>4025530.5500000003</v>
      </c>
      <c r="K176" s="8"/>
    </row>
    <row r="177" spans="1:11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 s="1" customFormat="1" ht="24" customHeight="1">
      <c r="A178" s="50" t="s">
        <v>141</v>
      </c>
      <c r="B178" s="50"/>
      <c r="C178" s="50"/>
      <c r="D178" s="50"/>
      <c r="E178" s="50"/>
      <c r="F178" s="50"/>
      <c r="G178" s="50"/>
      <c r="H178" s="20"/>
      <c r="I178" s="20"/>
      <c r="J178" s="20"/>
      <c r="K178" s="20"/>
    </row>
    <row r="179" spans="1:11" s="1" customFormat="1">
      <c r="A179" s="45" t="s">
        <v>142</v>
      </c>
      <c r="B179" s="45"/>
      <c r="C179" s="45"/>
      <c r="D179" s="45"/>
      <c r="E179" s="45"/>
      <c r="F179" s="45"/>
      <c r="G179" s="45"/>
      <c r="H179" s="20"/>
      <c r="I179" s="20"/>
      <c r="J179" s="20"/>
      <c r="K179" s="20"/>
    </row>
    <row r="180" spans="1:11" s="1" customFormat="1" ht="0.75" customHeight="1">
      <c r="A180" s="46" t="s">
        <v>143</v>
      </c>
      <c r="B180" s="46"/>
      <c r="C180" s="46"/>
      <c r="D180" s="46"/>
      <c r="E180" s="46"/>
      <c r="F180" s="46"/>
      <c r="G180" s="46"/>
      <c r="H180" s="20"/>
      <c r="I180" s="20"/>
      <c r="J180" s="20" t="s">
        <v>144</v>
      </c>
      <c r="K180" s="20"/>
    </row>
    <row r="181" spans="1:11" s="1" customFormat="1">
      <c r="A181" s="47" t="s">
        <v>145</v>
      </c>
      <c r="B181" s="49" t="s">
        <v>146</v>
      </c>
      <c r="C181" s="49"/>
      <c r="D181" s="49"/>
      <c r="E181" s="49"/>
      <c r="F181" s="49"/>
      <c r="G181" s="49"/>
      <c r="H181" s="43" t="s">
        <v>147</v>
      </c>
      <c r="I181" s="43" t="s">
        <v>147</v>
      </c>
      <c r="J181" s="43" t="s">
        <v>147</v>
      </c>
      <c r="K181" s="21"/>
    </row>
    <row r="182" spans="1:11" s="1" customFormat="1" ht="76.5">
      <c r="A182" s="48"/>
      <c r="B182" s="22" t="s">
        <v>148</v>
      </c>
      <c r="C182" s="49" t="s">
        <v>149</v>
      </c>
      <c r="D182" s="49"/>
      <c r="E182" s="49"/>
      <c r="F182" s="49"/>
      <c r="G182" s="49"/>
      <c r="H182" s="43" t="s">
        <v>198</v>
      </c>
      <c r="I182" s="43" t="s">
        <v>150</v>
      </c>
      <c r="J182" s="43" t="s">
        <v>199</v>
      </c>
      <c r="K182" s="21"/>
    </row>
    <row r="183" spans="1:11" s="1" customFormat="1" ht="25.5">
      <c r="A183" s="22" t="s">
        <v>151</v>
      </c>
      <c r="B183" s="33">
        <v>809</v>
      </c>
      <c r="C183" s="44" t="s">
        <v>152</v>
      </c>
      <c r="D183" s="44"/>
      <c r="E183" s="44"/>
      <c r="F183" s="44"/>
      <c r="G183" s="44"/>
      <c r="H183" s="34">
        <v>0</v>
      </c>
      <c r="I183" s="35" t="s">
        <v>153</v>
      </c>
      <c r="J183" s="35" t="s">
        <v>153</v>
      </c>
      <c r="K183" s="21"/>
    </row>
    <row r="184" spans="1:11" s="1" customFormat="1" ht="25.5">
      <c r="A184" s="22" t="s">
        <v>154</v>
      </c>
      <c r="B184" s="33">
        <v>809</v>
      </c>
      <c r="C184" s="44" t="s">
        <v>155</v>
      </c>
      <c r="D184" s="44"/>
      <c r="E184" s="44"/>
      <c r="F184" s="44"/>
      <c r="G184" s="44"/>
      <c r="H184" s="42">
        <v>52555.55</v>
      </c>
      <c r="I184" s="35" t="s">
        <v>153</v>
      </c>
      <c r="J184" s="35" t="s">
        <v>153</v>
      </c>
      <c r="K184" s="21"/>
    </row>
    <row r="185" spans="1:11" s="1" customFormat="1" ht="25.5">
      <c r="A185" s="22" t="s">
        <v>156</v>
      </c>
      <c r="B185" s="33">
        <v>809</v>
      </c>
      <c r="C185" s="44" t="s">
        <v>157</v>
      </c>
      <c r="D185" s="44"/>
      <c r="E185" s="44"/>
      <c r="F185" s="44"/>
      <c r="G185" s="44"/>
      <c r="H185" s="36">
        <v>-6390930.04</v>
      </c>
      <c r="I185" s="36">
        <v>-4214925.5599999996</v>
      </c>
      <c r="J185" s="36">
        <v>-4025530.55</v>
      </c>
      <c r="K185" s="21"/>
    </row>
    <row r="186" spans="1:11" s="1" customFormat="1" ht="25.5">
      <c r="A186" s="22" t="s">
        <v>158</v>
      </c>
      <c r="B186" s="33">
        <v>809</v>
      </c>
      <c r="C186" s="44" t="s">
        <v>159</v>
      </c>
      <c r="D186" s="44"/>
      <c r="E186" s="44"/>
      <c r="F186" s="44"/>
      <c r="G186" s="44"/>
      <c r="H186" s="36">
        <v>6443485.5899999999</v>
      </c>
      <c r="I186" s="36">
        <v>4214925.5599999996</v>
      </c>
      <c r="J186" s="36">
        <v>4025530.55</v>
      </c>
      <c r="K186" s="21"/>
    </row>
    <row r="187" spans="1:11" s="1" customFormat="1">
      <c r="A187" s="23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s="1" customFormat="1" ht="1.5" customHeigh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5.75">
      <c r="A189" s="24" t="s">
        <v>201</v>
      </c>
      <c r="B189" s="25"/>
      <c r="C189" s="21"/>
      <c r="D189" s="21"/>
      <c r="E189" s="21"/>
      <c r="F189" s="21"/>
      <c r="G189" s="21"/>
      <c r="H189" s="21"/>
      <c r="I189" s="21"/>
      <c r="J189" s="21"/>
      <c r="K189" s="26"/>
    </row>
  </sheetData>
  <mergeCells count="15">
    <mergeCell ref="A178:G178"/>
    <mergeCell ref="A176:G176"/>
    <mergeCell ref="A1:G1"/>
    <mergeCell ref="A2:G2"/>
    <mergeCell ref="A3:G3"/>
    <mergeCell ref="D5:F5"/>
    <mergeCell ref="C183:G183"/>
    <mergeCell ref="C184:G184"/>
    <mergeCell ref="C185:G185"/>
    <mergeCell ref="C186:G186"/>
    <mergeCell ref="A179:G179"/>
    <mergeCell ref="A180:G180"/>
    <mergeCell ref="A181:A182"/>
    <mergeCell ref="B181:G181"/>
    <mergeCell ref="C182:G182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2023-04-12T04:55:42Z</cp:lastPrinted>
  <dcterms:created xsi:type="dcterms:W3CDTF">2022-09-06T10:59:13Z</dcterms:created>
  <dcterms:modified xsi:type="dcterms:W3CDTF">2023-10-03T08:15:42Z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