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7" i="2"/>
  <c r="H150"/>
  <c r="H149" s="1"/>
  <c r="H162" l="1"/>
  <c r="H77"/>
  <c r="I35"/>
  <c r="I34"/>
  <c r="I20"/>
  <c r="J20"/>
  <c r="I19"/>
  <c r="J19"/>
  <c r="I16"/>
  <c r="J16"/>
  <c r="I15"/>
  <c r="J15"/>
  <c r="I14"/>
  <c r="J14"/>
  <c r="I10"/>
  <c r="J10"/>
  <c r="I9"/>
  <c r="J9"/>
  <c r="I175"/>
  <c r="J175"/>
  <c r="I174"/>
  <c r="J174"/>
  <c r="I173"/>
  <c r="J173"/>
  <c r="I172"/>
  <c r="J172"/>
  <c r="H175"/>
  <c r="H174" s="1"/>
  <c r="H173" s="1"/>
  <c r="H172" s="1"/>
  <c r="I146"/>
  <c r="J146"/>
  <c r="H146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J159"/>
  <c r="I157"/>
  <c r="J157"/>
  <c r="I150"/>
  <c r="I149" s="1"/>
  <c r="J150"/>
  <c r="J149" s="1"/>
  <c r="J145" s="1"/>
  <c r="H160"/>
  <c r="H157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I28"/>
  <c r="J28"/>
  <c r="I26"/>
  <c r="J26"/>
  <c r="H26"/>
  <c r="H20"/>
  <c r="H16"/>
  <c r="I11"/>
  <c r="J11"/>
  <c r="H11"/>
  <c r="H10" s="1"/>
  <c r="H9" s="1"/>
  <c r="H28" l="1"/>
  <c r="J43"/>
  <c r="J8" s="1"/>
  <c r="J7" s="1"/>
  <c r="J121"/>
  <c r="J111" s="1"/>
  <c r="I145"/>
  <c r="J88"/>
  <c r="J87" s="1"/>
  <c r="J144"/>
  <c r="J143" s="1"/>
  <c r="I144"/>
  <c r="I143" s="1"/>
  <c r="I7" s="1"/>
  <c r="H159"/>
  <c r="I121"/>
  <c r="I111" s="1"/>
  <c r="H123"/>
  <c r="H122" s="1"/>
  <c r="H121" s="1"/>
  <c r="H112"/>
  <c r="H102"/>
  <c r="H101" s="1"/>
  <c r="H88"/>
  <c r="H87" s="1"/>
  <c r="I43"/>
  <c r="I8" s="1"/>
  <c r="H43"/>
  <c r="H19"/>
  <c r="I177"/>
  <c r="H15" l="1"/>
  <c r="H14" s="1"/>
  <c r="H8" s="1"/>
  <c r="H145"/>
  <c r="H144" s="1"/>
  <c r="H143" s="1"/>
  <c r="J177"/>
  <c r="H111"/>
  <c r="H177" l="1"/>
</calcChain>
</file>

<file path=xl/sharedStrings.xml><?xml version="1.0" encoding="utf-8"?>
<sst xmlns="http://schemas.openxmlformats.org/spreadsheetml/2006/main" count="1111" uniqueCount="206">
  <si>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</si>
  <si>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</si>
  <si>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</si>
  <si>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</si>
  <si>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</si>
  <si>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</si>
  <si>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</si>
  <si>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</si>
  <si>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</si>
  <si>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</si>
  <si>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</si>
  <si>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</si>
  <si>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</si>
  <si>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</si>
  <si>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</si>
  <si>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</si>
  <si>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</si>
  <si>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</si>
  <si>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</si>
  <si>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</si>
  <si>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</si>
  <si>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</si>
  <si>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</si>
  <si>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</si>
  <si>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</si>
  <si>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</si>
  <si>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</si>
  <si>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</si>
  <si>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</si>
  <si>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</si>
  <si>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</si>
  <si>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</si>
  <si>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</si>
  <si>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</si>
  <si>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</si>
  <si>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</si>
  <si>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</si>
  <si>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</si>
  <si>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</si>
  <si>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</si>
  <si>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</si>
  <si>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</si>
  <si>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</si>
  <si>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</si>
  <si>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</si>
  <si>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</si>
  <si>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</si>
  <si>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</si>
  <si>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</si>
  <si>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</si>
  <si>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</si>
  <si>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</si>
  <si>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</si>
  <si>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</si>
  <si>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</si>
  <si>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</si>
  <si>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</si>
  <si>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</si>
  <si>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</si>
  <si>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</si>
  <si>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</si>
  <si>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</si>
  <si>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</si>
  <si>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</si>
  <si>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</si>
  <si>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</si>
  <si>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</si>
  <si>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</si>
  <si>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</si>
  <si>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</si>
  <si>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</si>
  <si>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</si>
  <si>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</si>
  <si>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</si>
  <si>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</si>
  <si>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</si>
  <si>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</si>
  <si>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</si>
  <si>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</si>
  <si>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</si>
  <si>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</si>
  <si>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</si>
  <si>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</si>
  <si>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</si>
  <si>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</si>
  <si>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</si>
  <si>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</si>
  <si>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</si>
  <si>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</si>
  <si>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</si>
  <si>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</si>
  <si>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</si>
  <si>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</si>
  <si>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</si>
  <si>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</si>
  <si>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</si>
  <si>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</si>
  <si>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</si>
  <si>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</si>
  <si>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</si>
  <si>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</si>
  <si>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</si>
  <si>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</si>
  <si>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</si>
  <si>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</si>
  <si>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</si>
  <si>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</si>
  <si>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</si>
  <si>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</si>
  <si>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</si>
  <si>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</si>
  <si>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</si>
  <si>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</si>
  <si>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</si>
  <si>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</si>
  <si>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</si>
  <si>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</si>
  <si>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</si>
  <si>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</si>
  <si>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</si>
  <si>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</si>
  <si>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</si>
  <si>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</si>
  <si>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</si>
  <si>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</si>
  <si>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</si>
  <si>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</si>
  <si>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</si>
  <si>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</si>
  <si>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</si>
  <si>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</si>
  <si>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</si>
  <si>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</si>
  <si>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</si>
  <si>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</si>
  <si>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</si>
  <si>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</si>
  <si>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</si>
  <si>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</si>
  <si>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</si>
  <si>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</si>
  <si>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</si>
  <si>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</si>
  <si>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</si>
  <si>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</si>
  <si>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</si>
  <si>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</si>
  <si>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</si>
  <si>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</si>
  <si>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</si>
  <si>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</si>
  <si>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</si>
  <si>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</si>
  <si>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</si>
  <si>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</si>
  <si>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</si>
  <si>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</si>
  <si>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</si>
  <si>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</si>
  <si>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</si>
  <si>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</si>
  <si>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</si>
  <si>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</si>
  <si>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</si>
  <si>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</si>
  <si>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</si>
  <si>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</si>
  <si>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</si>
  <si>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</si>
  <si>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</si>
  <si>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</si>
  <si>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</si>
  <si>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</si>
  <si>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</si>
  <si>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</si>
  <si>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</si>
  <si>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</si>
  <si>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</si>
  <si>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</si>
  <si>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</si>
  <si>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</si>
  <si>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</si>
  <si>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</si>
  <si>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</si>
  <si>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</si>
  <si>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</si>
  <si>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</si>
  <si>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</si>
  <si>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</si>
  <si>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</si>
  <si>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</si>
  <si>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</si>
  <si>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</si>
  <si>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</si>
  <si>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</si>
  <si>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</si>
  <si>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</si>
  <si>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</si>
  <si>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</si>
  <si>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</si>
  <si>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</si>
  <si>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</si>
  <si>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основные средства</t>
  </si>
  <si>
    <t xml:space="preserve">            Увеличение стоимости горюче-смазочных материалов</t>
  </si>
  <si>
    <t xml:space="preserve">   </t>
  </si>
  <si>
    <t xml:space="preserve">                Дата: 31.12.2023 год   ИТОГОВАЯ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</si>
</sst>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8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5" fillId="11" borderId="2" xfId="7" applyNumberFormat="1" applyFont="1" applyFill="1" applyProtection="1">
      <alignment horizontal="right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81" zoomScaleNormal="100" zoomScaleSheetLayoutView="100" workbookViewId="0">
      <selection activeCell="L10" sqref="L10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48" t="s">
        <v>137</v>
      </c>
      <c r="B1" s="48"/>
      <c r="C1" s="48"/>
      <c r="D1" s="48"/>
      <c r="E1" s="48"/>
      <c r="F1" s="48"/>
      <c r="G1" s="48"/>
      <c r="H1" s="3"/>
      <c r="I1" s="3"/>
      <c r="J1" s="3"/>
      <c r="K1" s="3"/>
    </row>
    <row r="2" spans="1:11" s="1" customFormat="1" ht="15.75" customHeight="1">
      <c r="A2" s="48" t="s">
        <v>192</v>
      </c>
      <c r="B2" s="48"/>
      <c r="C2" s="48"/>
      <c r="D2" s="48"/>
      <c r="E2" s="48"/>
      <c r="F2" s="48"/>
      <c r="G2" s="48"/>
      <c r="H2" s="3"/>
      <c r="I2" s="3"/>
      <c r="J2" s="3"/>
      <c r="K2" s="3"/>
    </row>
    <row r="3" spans="1:11" s="1" customFormat="1" ht="15" customHeight="1">
      <c r="A3" s="48" t="s">
        <v>193</v>
      </c>
      <c r="B3" s="48"/>
      <c r="C3" s="48"/>
      <c r="D3" s="48"/>
      <c r="E3" s="48"/>
      <c r="F3" s="48"/>
      <c r="G3" s="48"/>
      <c r="H3" s="3"/>
      <c r="I3" s="3"/>
      <c r="J3" s="3"/>
      <c r="K3" s="3"/>
    </row>
    <row r="4" spans="1:11" s="5" customFormat="1" ht="38.25" customHeight="1">
      <c r="A4" s="6" t="s">
        <v>204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205</v>
      </c>
      <c r="B5" s="7"/>
      <c r="C5" s="7"/>
      <c r="D5" s="49" t="s">
        <v>138</v>
      </c>
      <c r="E5" s="50"/>
      <c r="F5" s="50"/>
      <c r="G5" s="7"/>
      <c r="H5" s="3"/>
      <c r="I5" s="3"/>
      <c r="J5" s="3" t="s">
        <v>139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197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57">
        <f>H8+H81+H87+H101+H111+H137+H143+H172</f>
        <v>6332483.5099999998</v>
      </c>
      <c r="I7" s="27">
        <f t="shared" ref="I7:J7" si="0">I8+I81+I87+I101+I111+I137+I143+I172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2713591.42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159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1646000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160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1646000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1420000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44" t="s">
        <v>22</v>
      </c>
      <c r="G17" s="44"/>
      <c r="H17" s="28">
        <v>1095000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44" t="s">
        <v>24</v>
      </c>
      <c r="G18" s="44"/>
      <c r="H18" s="28">
        <v>325000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44" t="s">
        <v>29</v>
      </c>
      <c r="G19" s="44"/>
      <c r="H19" s="28">
        <f>H20+H26</f>
        <v>219000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44" t="s">
        <v>31</v>
      </c>
      <c r="G20" s="44"/>
      <c r="H20" s="28">
        <f>H21+H22+H23+H24+H25</f>
        <v>169000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44" t="s">
        <v>31</v>
      </c>
      <c r="G21" s="44" t="s">
        <v>33</v>
      </c>
      <c r="H21" s="28">
        <v>45000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44" t="s">
        <v>31</v>
      </c>
      <c r="G22" s="44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44" t="s">
        <v>31</v>
      </c>
      <c r="G23" s="44" t="s">
        <v>37</v>
      </c>
      <c r="H23" s="28">
        <v>8300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44" t="s">
        <v>31</v>
      </c>
      <c r="G24" s="44" t="s">
        <v>39</v>
      </c>
      <c r="H24" s="28">
        <v>69000</v>
      </c>
      <c r="I24" s="28">
        <v>0</v>
      </c>
      <c r="J24" s="28">
        <v>0</v>
      </c>
      <c r="K24" s="8"/>
    </row>
    <row r="25" spans="1:11" ht="25.5" outlineLevel="7">
      <c r="A25" s="16" t="s">
        <v>161</v>
      </c>
      <c r="B25" s="10" t="s">
        <v>10</v>
      </c>
      <c r="C25" s="10" t="s">
        <v>15</v>
      </c>
      <c r="D25" s="10" t="s">
        <v>26</v>
      </c>
      <c r="E25" s="10" t="s">
        <v>27</v>
      </c>
      <c r="F25" s="44" t="s">
        <v>31</v>
      </c>
      <c r="G25" s="44" t="s">
        <v>40</v>
      </c>
      <c r="H25" s="28">
        <v>41700</v>
      </c>
      <c r="I25" s="28">
        <v>20000</v>
      </c>
      <c r="J25" s="28">
        <v>20000</v>
      </c>
      <c r="K25" s="8"/>
    </row>
    <row r="26" spans="1:11" ht="25.5" outlineLevel="6">
      <c r="A26" s="16" t="s">
        <v>41</v>
      </c>
      <c r="B26" s="10" t="s">
        <v>10</v>
      </c>
      <c r="C26" s="10" t="s">
        <v>15</v>
      </c>
      <c r="D26" s="10" t="s">
        <v>26</v>
      </c>
      <c r="E26" s="10" t="s">
        <v>27</v>
      </c>
      <c r="F26" s="44" t="s">
        <v>42</v>
      </c>
      <c r="G26" s="44"/>
      <c r="H26" s="28">
        <f>H27</f>
        <v>50000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44" t="s">
        <v>42</v>
      </c>
      <c r="G27" s="44" t="s">
        <v>35</v>
      </c>
      <c r="H27" s="28">
        <v>50000</v>
      </c>
      <c r="I27" s="28">
        <v>55000</v>
      </c>
      <c r="J27" s="28">
        <v>55000</v>
      </c>
      <c r="K27" s="8"/>
    </row>
    <row r="28" spans="1:11" outlineLevel="5">
      <c r="A28" s="16" t="s">
        <v>43</v>
      </c>
      <c r="B28" s="10" t="s">
        <v>10</v>
      </c>
      <c r="C28" s="10" t="s">
        <v>15</v>
      </c>
      <c r="D28" s="10" t="s">
        <v>26</v>
      </c>
      <c r="E28" s="10" t="s">
        <v>27</v>
      </c>
      <c r="F28" s="44" t="s">
        <v>44</v>
      </c>
      <c r="G28" s="44"/>
      <c r="H28" s="28">
        <f>H29+H31</f>
        <v>7000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45</v>
      </c>
      <c r="B29" s="10" t="s">
        <v>10</v>
      </c>
      <c r="C29" s="10" t="s">
        <v>15</v>
      </c>
      <c r="D29" s="10" t="s">
        <v>26</v>
      </c>
      <c r="E29" s="10" t="s">
        <v>27</v>
      </c>
      <c r="F29" s="44" t="s">
        <v>46</v>
      </c>
      <c r="G29" s="44"/>
      <c r="H29" s="28">
        <f>H30</f>
        <v>3500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10</v>
      </c>
      <c r="C30" s="10" t="s">
        <v>15</v>
      </c>
      <c r="D30" s="10" t="s">
        <v>26</v>
      </c>
      <c r="E30" s="10" t="s">
        <v>27</v>
      </c>
      <c r="F30" s="44" t="s">
        <v>46</v>
      </c>
      <c r="G30" s="44" t="s">
        <v>48</v>
      </c>
      <c r="H30" s="28">
        <v>3500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10</v>
      </c>
      <c r="C31" s="10" t="s">
        <v>15</v>
      </c>
      <c r="D31" s="10" t="s">
        <v>26</v>
      </c>
      <c r="E31" s="10" t="s">
        <v>27</v>
      </c>
      <c r="F31" s="44" t="s">
        <v>50</v>
      </c>
      <c r="G31" s="44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51</v>
      </c>
      <c r="B32" s="10" t="s">
        <v>10</v>
      </c>
      <c r="C32" s="10" t="s">
        <v>15</v>
      </c>
      <c r="D32" s="10" t="s">
        <v>26</v>
      </c>
      <c r="E32" s="10" t="s">
        <v>27</v>
      </c>
      <c r="F32" s="44" t="s">
        <v>50</v>
      </c>
      <c r="G32" s="44" t="s">
        <v>52</v>
      </c>
      <c r="H32" s="28">
        <v>800</v>
      </c>
      <c r="I32" s="28">
        <v>1400</v>
      </c>
      <c r="J32" s="28">
        <v>1400</v>
      </c>
      <c r="K32" s="8"/>
    </row>
    <row r="33" spans="1:11" ht="25.5" outlineLevel="7">
      <c r="A33" s="16" t="s">
        <v>162</v>
      </c>
      <c r="B33" s="10" t="s">
        <v>10</v>
      </c>
      <c r="C33" s="10" t="s">
        <v>15</v>
      </c>
      <c r="D33" s="10" t="s">
        <v>26</v>
      </c>
      <c r="E33" s="10" t="s">
        <v>27</v>
      </c>
      <c r="F33" s="44" t="s">
        <v>50</v>
      </c>
      <c r="G33" s="44" t="s">
        <v>53</v>
      </c>
      <c r="H33" s="28">
        <v>2700</v>
      </c>
      <c r="I33" s="28">
        <v>2100</v>
      </c>
      <c r="J33" s="28">
        <v>2100</v>
      </c>
      <c r="K33" s="8"/>
    </row>
    <row r="34" spans="1:11" ht="51" outlineLevel="3">
      <c r="A34" s="30" t="s">
        <v>54</v>
      </c>
      <c r="B34" s="31" t="s">
        <v>10</v>
      </c>
      <c r="C34" s="31" t="s">
        <v>15</v>
      </c>
      <c r="D34" s="31" t="s">
        <v>55</v>
      </c>
      <c r="E34" s="31" t="s">
        <v>12</v>
      </c>
      <c r="F34" s="31" t="s">
        <v>13</v>
      </c>
      <c r="G34" s="31"/>
      <c r="H34" s="29">
        <f>H35</f>
        <v>50493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56</v>
      </c>
      <c r="B35" s="15" t="s">
        <v>10</v>
      </c>
      <c r="C35" s="15" t="s">
        <v>15</v>
      </c>
      <c r="D35" s="15" t="s">
        <v>55</v>
      </c>
      <c r="E35" s="15" t="s">
        <v>57</v>
      </c>
      <c r="F35" s="10" t="s">
        <v>13</v>
      </c>
      <c r="G35" s="10"/>
      <c r="H35" s="28">
        <f>H36</f>
        <v>50493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58</v>
      </c>
      <c r="B36" s="10" t="s">
        <v>10</v>
      </c>
      <c r="C36" s="10" t="s">
        <v>15</v>
      </c>
      <c r="D36" s="10" t="s">
        <v>55</v>
      </c>
      <c r="E36" s="10" t="s">
        <v>57</v>
      </c>
      <c r="F36" s="10" t="s">
        <v>59</v>
      </c>
      <c r="G36" s="10"/>
      <c r="H36" s="28">
        <f>H37</f>
        <v>50493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60</v>
      </c>
      <c r="B37" s="44" t="s">
        <v>10</v>
      </c>
      <c r="C37" s="44" t="s">
        <v>15</v>
      </c>
      <c r="D37" s="44" t="s">
        <v>55</v>
      </c>
      <c r="E37" s="44" t="s">
        <v>57</v>
      </c>
      <c r="F37" s="44" t="s">
        <v>61</v>
      </c>
      <c r="G37" s="44"/>
      <c r="H37" s="28">
        <v>50493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62</v>
      </c>
      <c r="B38" s="31" t="s">
        <v>10</v>
      </c>
      <c r="C38" s="31" t="s">
        <v>15</v>
      </c>
      <c r="D38" s="31" t="s">
        <v>63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64</v>
      </c>
      <c r="B39" s="15" t="s">
        <v>10</v>
      </c>
      <c r="C39" s="15" t="s">
        <v>15</v>
      </c>
      <c r="D39" s="15" t="s">
        <v>63</v>
      </c>
      <c r="E39" s="15" t="s">
        <v>65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43</v>
      </c>
      <c r="B40" s="10" t="s">
        <v>10</v>
      </c>
      <c r="C40" s="10" t="s">
        <v>15</v>
      </c>
      <c r="D40" s="10" t="s">
        <v>63</v>
      </c>
      <c r="E40" s="10" t="s">
        <v>65</v>
      </c>
      <c r="F40" s="10" t="s">
        <v>44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66</v>
      </c>
      <c r="B41" s="10" t="s">
        <v>10</v>
      </c>
      <c r="C41" s="10" t="s">
        <v>15</v>
      </c>
      <c r="D41" s="10" t="s">
        <v>63</v>
      </c>
      <c r="E41" s="10" t="s">
        <v>65</v>
      </c>
      <c r="F41" s="10" t="s">
        <v>67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68</v>
      </c>
      <c r="B42" s="10" t="s">
        <v>10</v>
      </c>
      <c r="C42" s="10" t="s">
        <v>15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70</v>
      </c>
      <c r="B43" s="31" t="s">
        <v>10</v>
      </c>
      <c r="C43" s="31" t="s">
        <v>15</v>
      </c>
      <c r="D43" s="31" t="s">
        <v>71</v>
      </c>
      <c r="E43" s="31" t="s">
        <v>12</v>
      </c>
      <c r="F43" s="31" t="s">
        <v>13</v>
      </c>
      <c r="G43" s="31"/>
      <c r="H43" s="29">
        <f>H44+H48+H52+H56+H60+H64+H68+H72+H76</f>
        <v>462098.42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163</v>
      </c>
      <c r="B44" s="15" t="s">
        <v>10</v>
      </c>
      <c r="C44" s="15" t="s">
        <v>15</v>
      </c>
      <c r="D44" s="15" t="s">
        <v>71</v>
      </c>
      <c r="E44" s="15" t="s">
        <v>72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71</v>
      </c>
      <c r="E45" s="10" t="s">
        <v>72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71</v>
      </c>
      <c r="E46" s="10" t="s">
        <v>72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164</v>
      </c>
      <c r="B47" s="10" t="s">
        <v>10</v>
      </c>
      <c r="C47" s="10" t="s">
        <v>15</v>
      </c>
      <c r="D47" s="10" t="s">
        <v>71</v>
      </c>
      <c r="E47" s="10" t="s">
        <v>72</v>
      </c>
      <c r="F47" s="10" t="s">
        <v>31</v>
      </c>
      <c r="G47" s="10" t="s">
        <v>73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165</v>
      </c>
      <c r="B48" s="15" t="s">
        <v>10</v>
      </c>
      <c r="C48" s="15" t="s">
        <v>15</v>
      </c>
      <c r="D48" s="15" t="s">
        <v>71</v>
      </c>
      <c r="E48" s="15" t="s">
        <v>74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71</v>
      </c>
      <c r="E49" s="10" t="s">
        <v>74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71</v>
      </c>
      <c r="E50" s="10" t="s">
        <v>74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166</v>
      </c>
      <c r="B51" s="10" t="s">
        <v>10</v>
      </c>
      <c r="C51" s="10" t="s">
        <v>15</v>
      </c>
      <c r="D51" s="10" t="s">
        <v>71</v>
      </c>
      <c r="E51" s="10" t="s">
        <v>74</v>
      </c>
      <c r="F51" s="10" t="s">
        <v>31</v>
      </c>
      <c r="G51" s="10" t="s">
        <v>73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167</v>
      </c>
      <c r="B52" s="15" t="s">
        <v>10</v>
      </c>
      <c r="C52" s="15" t="s">
        <v>15</v>
      </c>
      <c r="D52" s="15" t="s">
        <v>71</v>
      </c>
      <c r="E52" s="15" t="s">
        <v>75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71</v>
      </c>
      <c r="E53" s="10" t="s">
        <v>75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71</v>
      </c>
      <c r="E54" s="10" t="s">
        <v>75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168</v>
      </c>
      <c r="B55" s="10" t="s">
        <v>10</v>
      </c>
      <c r="C55" s="10" t="s">
        <v>15</v>
      </c>
      <c r="D55" s="10" t="s">
        <v>71</v>
      </c>
      <c r="E55" s="10" t="s">
        <v>75</v>
      </c>
      <c r="F55" s="10" t="s">
        <v>31</v>
      </c>
      <c r="G55" s="10" t="s">
        <v>73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169</v>
      </c>
      <c r="B56" s="15" t="s">
        <v>10</v>
      </c>
      <c r="C56" s="15" t="s">
        <v>15</v>
      </c>
      <c r="D56" s="15" t="s">
        <v>71</v>
      </c>
      <c r="E56" s="15" t="s">
        <v>76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71</v>
      </c>
      <c r="E57" s="10" t="s">
        <v>76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71</v>
      </c>
      <c r="E58" s="10" t="s">
        <v>76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170</v>
      </c>
      <c r="B59" s="10" t="s">
        <v>10</v>
      </c>
      <c r="C59" s="10" t="s">
        <v>15</v>
      </c>
      <c r="D59" s="10" t="s">
        <v>71</v>
      </c>
      <c r="E59" s="10" t="s">
        <v>76</v>
      </c>
      <c r="F59" s="10" t="s">
        <v>31</v>
      </c>
      <c r="G59" s="10" t="s">
        <v>73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171</v>
      </c>
      <c r="B60" s="15" t="s">
        <v>10</v>
      </c>
      <c r="C60" s="15" t="s">
        <v>15</v>
      </c>
      <c r="D60" s="15" t="s">
        <v>71</v>
      </c>
      <c r="E60" s="15" t="s">
        <v>77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71</v>
      </c>
      <c r="E61" s="10" t="s">
        <v>77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71</v>
      </c>
      <c r="E62" s="10" t="s">
        <v>77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166</v>
      </c>
      <c r="B63" s="10" t="s">
        <v>10</v>
      </c>
      <c r="C63" s="10" t="s">
        <v>15</v>
      </c>
      <c r="D63" s="10" t="s">
        <v>71</v>
      </c>
      <c r="E63" s="10" t="s">
        <v>77</v>
      </c>
      <c r="F63" s="10" t="s">
        <v>31</v>
      </c>
      <c r="G63" s="10" t="s">
        <v>73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172</v>
      </c>
      <c r="B64" s="15" t="s">
        <v>10</v>
      </c>
      <c r="C64" s="15" t="s">
        <v>15</v>
      </c>
      <c r="D64" s="15" t="s">
        <v>71</v>
      </c>
      <c r="E64" s="15" t="s">
        <v>78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71</v>
      </c>
      <c r="E65" s="10" t="s">
        <v>78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71</v>
      </c>
      <c r="E66" s="10" t="s">
        <v>78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168</v>
      </c>
      <c r="B67" s="10" t="s">
        <v>10</v>
      </c>
      <c r="C67" s="10" t="s">
        <v>15</v>
      </c>
      <c r="D67" s="10" t="s">
        <v>71</v>
      </c>
      <c r="E67" s="10" t="s">
        <v>78</v>
      </c>
      <c r="F67" s="10" t="s">
        <v>31</v>
      </c>
      <c r="G67" s="10" t="s">
        <v>73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173</v>
      </c>
      <c r="B68" s="15" t="s">
        <v>10</v>
      </c>
      <c r="C68" s="15" t="s">
        <v>15</v>
      </c>
      <c r="D68" s="15" t="s">
        <v>71</v>
      </c>
      <c r="E68" s="15" t="s">
        <v>79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71</v>
      </c>
      <c r="E69" s="10" t="s">
        <v>79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71</v>
      </c>
      <c r="E70" s="10" t="s">
        <v>79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174</v>
      </c>
      <c r="B71" s="10" t="s">
        <v>10</v>
      </c>
      <c r="C71" s="10" t="s">
        <v>15</v>
      </c>
      <c r="D71" s="10" t="s">
        <v>71</v>
      </c>
      <c r="E71" s="10" t="s">
        <v>79</v>
      </c>
      <c r="F71" s="10" t="s">
        <v>31</v>
      </c>
      <c r="G71" s="10" t="s">
        <v>73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10</v>
      </c>
      <c r="C72" s="19" t="s">
        <v>15</v>
      </c>
      <c r="D72" s="19" t="s">
        <v>71</v>
      </c>
      <c r="E72" s="19" t="s">
        <v>81</v>
      </c>
      <c r="F72" s="10" t="s">
        <v>13</v>
      </c>
      <c r="G72" s="10"/>
      <c r="H72" s="28">
        <f>H73</f>
        <v>20000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71</v>
      </c>
      <c r="E73" s="10" t="s">
        <v>81</v>
      </c>
      <c r="F73" s="10" t="s">
        <v>29</v>
      </c>
      <c r="G73" s="10"/>
      <c r="H73" s="28">
        <f>H74</f>
        <v>20000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71</v>
      </c>
      <c r="E74" s="10" t="s">
        <v>81</v>
      </c>
      <c r="F74" s="10" t="s">
        <v>31</v>
      </c>
      <c r="G74" s="10"/>
      <c r="H74" s="28">
        <f>H75</f>
        <v>20000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71</v>
      </c>
      <c r="E75" s="10" t="s">
        <v>81</v>
      </c>
      <c r="F75" s="44" t="s">
        <v>31</v>
      </c>
      <c r="G75" s="44" t="s">
        <v>39</v>
      </c>
      <c r="H75" s="28">
        <v>20000</v>
      </c>
      <c r="I75" s="28">
        <v>3000</v>
      </c>
      <c r="J75" s="28">
        <v>1000</v>
      </c>
      <c r="K75" s="8"/>
    </row>
    <row r="76" spans="1:11" ht="51" outlineLevel="4">
      <c r="A76" s="14" t="s">
        <v>82</v>
      </c>
      <c r="B76" s="15" t="s">
        <v>10</v>
      </c>
      <c r="C76" s="15" t="s">
        <v>15</v>
      </c>
      <c r="D76" s="15" t="s">
        <v>71</v>
      </c>
      <c r="E76" s="15" t="s">
        <v>83</v>
      </c>
      <c r="F76" s="44" t="s">
        <v>13</v>
      </c>
      <c r="G76" s="44"/>
      <c r="H76" s="28">
        <f>H77</f>
        <v>440200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71</v>
      </c>
      <c r="E77" s="10" t="s">
        <v>83</v>
      </c>
      <c r="F77" s="44" t="s">
        <v>29</v>
      </c>
      <c r="G77" s="44"/>
      <c r="H77" s="28">
        <f>H78+H79+H80</f>
        <v>440200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71</v>
      </c>
      <c r="E78" s="10" t="s">
        <v>83</v>
      </c>
      <c r="F78" s="44" t="s">
        <v>31</v>
      </c>
      <c r="G78" s="44" t="s">
        <v>199</v>
      </c>
      <c r="H78" s="28">
        <v>152200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71</v>
      </c>
      <c r="E79" s="10" t="s">
        <v>83</v>
      </c>
      <c r="F79" s="44" t="s">
        <v>31</v>
      </c>
      <c r="G79" s="44" t="s">
        <v>37</v>
      </c>
      <c r="H79" s="28">
        <v>208000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71</v>
      </c>
      <c r="E80" s="10" t="s">
        <v>83</v>
      </c>
      <c r="F80" s="44" t="s">
        <v>31</v>
      </c>
      <c r="G80" s="44" t="s">
        <v>39</v>
      </c>
      <c r="H80" s="28">
        <v>80000</v>
      </c>
      <c r="I80" s="28">
        <v>5000</v>
      </c>
      <c r="J80" s="28">
        <v>0</v>
      </c>
      <c r="K80" s="8"/>
    </row>
    <row r="81" spans="1:11" outlineLevel="2">
      <c r="A81" s="11" t="s">
        <v>84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85</v>
      </c>
      <c r="B82" s="31" t="s">
        <v>10</v>
      </c>
      <c r="C82" s="31" t="s">
        <v>17</v>
      </c>
      <c r="D82" s="31" t="s">
        <v>86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200</v>
      </c>
      <c r="B83" s="15" t="s">
        <v>10</v>
      </c>
      <c r="C83" s="15" t="s">
        <v>17</v>
      </c>
      <c r="D83" s="15" t="s">
        <v>86</v>
      </c>
      <c r="E83" s="15" t="s">
        <v>87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86</v>
      </c>
      <c r="E84" s="10" t="s">
        <v>87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190</v>
      </c>
      <c r="B85" s="10" t="s">
        <v>10</v>
      </c>
      <c r="C85" s="10" t="s">
        <v>17</v>
      </c>
      <c r="D85" s="10" t="s">
        <v>86</v>
      </c>
      <c r="E85" s="10" t="s">
        <v>87</v>
      </c>
      <c r="F85" s="10" t="s">
        <v>22</v>
      </c>
      <c r="G85" s="10" t="s">
        <v>175</v>
      </c>
      <c r="H85" s="28">
        <v>88632.87</v>
      </c>
      <c r="I85" s="28">
        <v>84200</v>
      </c>
      <c r="J85" s="28">
        <v>87200</v>
      </c>
      <c r="K85" s="8"/>
    </row>
    <row r="86" spans="1:11" ht="76.5" outlineLevel="6">
      <c r="A86" s="16" t="s">
        <v>191</v>
      </c>
      <c r="B86" s="10" t="s">
        <v>10</v>
      </c>
      <c r="C86" s="10" t="s">
        <v>17</v>
      </c>
      <c r="D86" s="10" t="s">
        <v>86</v>
      </c>
      <c r="E86" s="10" t="s">
        <v>87</v>
      </c>
      <c r="F86" s="10" t="s">
        <v>24</v>
      </c>
      <c r="G86" s="10" t="s">
        <v>175</v>
      </c>
      <c r="H86" s="28">
        <v>26767.13</v>
      </c>
      <c r="I86" s="28">
        <v>36400</v>
      </c>
      <c r="J86" s="28">
        <v>37600</v>
      </c>
      <c r="K86" s="8"/>
    </row>
    <row r="87" spans="1:11" ht="38.25" outlineLevel="2">
      <c r="A87" s="11" t="s">
        <v>88</v>
      </c>
      <c r="B87" s="12" t="s">
        <v>10</v>
      </c>
      <c r="C87" s="12" t="s">
        <v>86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89</v>
      </c>
      <c r="B88" s="31" t="s">
        <v>10</v>
      </c>
      <c r="C88" s="31" t="s">
        <v>86</v>
      </c>
      <c r="D88" s="31" t="s">
        <v>90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91</v>
      </c>
      <c r="B89" s="15" t="s">
        <v>10</v>
      </c>
      <c r="C89" s="15" t="s">
        <v>86</v>
      </c>
      <c r="D89" s="15" t="s">
        <v>90</v>
      </c>
      <c r="E89" s="15" t="s">
        <v>92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86</v>
      </c>
      <c r="D90" s="10" t="s">
        <v>90</v>
      </c>
      <c r="E90" s="10" t="s">
        <v>92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86</v>
      </c>
      <c r="D91" s="10" t="s">
        <v>90</v>
      </c>
      <c r="E91" s="10" t="s">
        <v>92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86</v>
      </c>
      <c r="D92" s="10" t="s">
        <v>90</v>
      </c>
      <c r="E92" s="10" t="s">
        <v>92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176</v>
      </c>
      <c r="B93" s="15" t="s">
        <v>10</v>
      </c>
      <c r="C93" s="15" t="s">
        <v>86</v>
      </c>
      <c r="D93" s="15" t="s">
        <v>90</v>
      </c>
      <c r="E93" s="15" t="s">
        <v>93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86</v>
      </c>
      <c r="D94" s="10" t="s">
        <v>90</v>
      </c>
      <c r="E94" s="10" t="s">
        <v>93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86</v>
      </c>
      <c r="D95" s="10" t="s">
        <v>90</v>
      </c>
      <c r="E95" s="10" t="s">
        <v>93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86</v>
      </c>
      <c r="D96" s="10" t="s">
        <v>90</v>
      </c>
      <c r="E96" s="10" t="s">
        <v>93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94</v>
      </c>
      <c r="B97" s="15" t="s">
        <v>10</v>
      </c>
      <c r="C97" s="15" t="s">
        <v>86</v>
      </c>
      <c r="D97" s="15" t="s">
        <v>90</v>
      </c>
      <c r="E97" s="15" t="s">
        <v>95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86</v>
      </c>
      <c r="D98" s="10" t="s">
        <v>90</v>
      </c>
      <c r="E98" s="10" t="s">
        <v>95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86</v>
      </c>
      <c r="D99" s="10" t="s">
        <v>90</v>
      </c>
      <c r="E99" s="10" t="s">
        <v>95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86</v>
      </c>
      <c r="D100" s="10" t="s">
        <v>90</v>
      </c>
      <c r="E100" s="10" t="s">
        <v>95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97</v>
      </c>
      <c r="B102" s="31" t="s">
        <v>10</v>
      </c>
      <c r="C102" s="31" t="s">
        <v>26</v>
      </c>
      <c r="D102" s="31" t="s">
        <v>98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177</v>
      </c>
      <c r="B103" s="15" t="s">
        <v>10</v>
      </c>
      <c r="C103" s="15" t="s">
        <v>26</v>
      </c>
      <c r="D103" s="15" t="s">
        <v>98</v>
      </c>
      <c r="E103" s="15" t="s">
        <v>99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98</v>
      </c>
      <c r="E104" s="10" t="s">
        <v>99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98</v>
      </c>
      <c r="E105" s="10" t="s">
        <v>99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98</v>
      </c>
      <c r="E106" s="10" t="s">
        <v>99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178</v>
      </c>
      <c r="B107" s="15" t="s">
        <v>10</v>
      </c>
      <c r="C107" s="15" t="s">
        <v>26</v>
      </c>
      <c r="D107" s="15" t="s">
        <v>98</v>
      </c>
      <c r="E107" s="15" t="s">
        <v>100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98</v>
      </c>
      <c r="E108" s="10" t="s">
        <v>100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98</v>
      </c>
      <c r="E109" s="10" t="s">
        <v>100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98</v>
      </c>
      <c r="E110" s="10" t="s">
        <v>100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101</v>
      </c>
      <c r="B111" s="12" t="s">
        <v>10</v>
      </c>
      <c r="C111" s="12" t="s">
        <v>102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947824.14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103</v>
      </c>
      <c r="B112" s="31" t="s">
        <v>10</v>
      </c>
      <c r="C112" s="31" t="s">
        <v>102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357350.32999999996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179</v>
      </c>
      <c r="B113" s="15" t="s">
        <v>10</v>
      </c>
      <c r="C113" s="15" t="s">
        <v>102</v>
      </c>
      <c r="D113" s="15" t="s">
        <v>17</v>
      </c>
      <c r="E113" s="15" t="s">
        <v>104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102</v>
      </c>
      <c r="D114" s="10" t="s">
        <v>17</v>
      </c>
      <c r="E114" s="10" t="s">
        <v>104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102</v>
      </c>
      <c r="D115" s="10" t="s">
        <v>17</v>
      </c>
      <c r="E115" s="10" t="s">
        <v>104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102</v>
      </c>
      <c r="D116" s="10" t="s">
        <v>17</v>
      </c>
      <c r="E116" s="10" t="s">
        <v>104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180</v>
      </c>
      <c r="B117" s="15" t="s">
        <v>10</v>
      </c>
      <c r="C117" s="15" t="s">
        <v>102</v>
      </c>
      <c r="D117" s="15" t="s">
        <v>17</v>
      </c>
      <c r="E117" s="15" t="s">
        <v>105</v>
      </c>
      <c r="F117" s="10" t="s">
        <v>13</v>
      </c>
      <c r="G117" s="10"/>
      <c r="H117" s="28">
        <f>H118</f>
        <v>200000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102</v>
      </c>
      <c r="D118" s="10" t="s">
        <v>17</v>
      </c>
      <c r="E118" s="10" t="s">
        <v>105</v>
      </c>
      <c r="F118" s="10" t="s">
        <v>29</v>
      </c>
      <c r="G118" s="10"/>
      <c r="H118" s="28">
        <f>H119</f>
        <v>200000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102</v>
      </c>
      <c r="D119" s="10" t="s">
        <v>17</v>
      </c>
      <c r="E119" s="10" t="s">
        <v>105</v>
      </c>
      <c r="F119" s="10" t="s">
        <v>31</v>
      </c>
      <c r="G119" s="10"/>
      <c r="H119" s="28">
        <f>H120</f>
        <v>200000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102</v>
      </c>
      <c r="D120" s="10" t="s">
        <v>17</v>
      </c>
      <c r="E120" s="10" t="s">
        <v>105</v>
      </c>
      <c r="F120" s="44" t="s">
        <v>31</v>
      </c>
      <c r="G120" s="44" t="s">
        <v>37</v>
      </c>
      <c r="H120" s="28">
        <v>200000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106</v>
      </c>
      <c r="B121" s="31" t="s">
        <v>10</v>
      </c>
      <c r="C121" s="31" t="s">
        <v>102</v>
      </c>
      <c r="D121" s="31" t="s">
        <v>86</v>
      </c>
      <c r="E121" s="31" t="s">
        <v>12</v>
      </c>
      <c r="F121" s="31" t="s">
        <v>13</v>
      </c>
      <c r="G121" s="31"/>
      <c r="H121" s="29">
        <f>H122+H129+H133</f>
        <v>590473.81000000006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181</v>
      </c>
      <c r="B122" s="15" t="s">
        <v>10</v>
      </c>
      <c r="C122" s="15" t="s">
        <v>102</v>
      </c>
      <c r="D122" s="15" t="s">
        <v>86</v>
      </c>
      <c r="E122" s="15" t="s">
        <v>107</v>
      </c>
      <c r="F122" s="10" t="s">
        <v>13</v>
      </c>
      <c r="G122" s="10"/>
      <c r="H122" s="28">
        <f>H123</f>
        <v>496000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102</v>
      </c>
      <c r="D123" s="10" t="s">
        <v>86</v>
      </c>
      <c r="E123" s="10" t="s">
        <v>107</v>
      </c>
      <c r="F123" s="10" t="s">
        <v>29</v>
      </c>
      <c r="G123" s="10"/>
      <c r="H123" s="28">
        <f>H124+H127</f>
        <v>496000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102</v>
      </c>
      <c r="D124" s="10" t="s">
        <v>86</v>
      </c>
      <c r="E124" s="10" t="s">
        <v>107</v>
      </c>
      <c r="F124" s="10" t="s">
        <v>31</v>
      </c>
      <c r="G124" s="10"/>
      <c r="H124" s="28">
        <f>H125+H126</f>
        <v>296000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102</v>
      </c>
      <c r="D125" s="10" t="s">
        <v>86</v>
      </c>
      <c r="E125" s="10" t="s">
        <v>107</v>
      </c>
      <c r="F125" s="44" t="s">
        <v>31</v>
      </c>
      <c r="G125" s="44" t="s">
        <v>37</v>
      </c>
      <c r="H125" s="28">
        <v>171000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102</v>
      </c>
      <c r="D126" s="10" t="s">
        <v>86</v>
      </c>
      <c r="E126" s="10" t="s">
        <v>107</v>
      </c>
      <c r="F126" s="44" t="s">
        <v>31</v>
      </c>
      <c r="G126" s="44" t="s">
        <v>39</v>
      </c>
      <c r="H126" s="28">
        <v>125000</v>
      </c>
      <c r="I126" s="28">
        <v>80000</v>
      </c>
      <c r="J126" s="28">
        <v>80000</v>
      </c>
      <c r="K126" s="8"/>
    </row>
    <row r="127" spans="1:11" ht="25.5" outlineLevel="6">
      <c r="A127" s="16" t="s">
        <v>41</v>
      </c>
      <c r="B127" s="10" t="s">
        <v>10</v>
      </c>
      <c r="C127" s="10" t="s">
        <v>102</v>
      </c>
      <c r="D127" s="10" t="s">
        <v>86</v>
      </c>
      <c r="E127" s="10" t="s">
        <v>107</v>
      </c>
      <c r="F127" s="44" t="s">
        <v>42</v>
      </c>
      <c r="G127" s="44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102</v>
      </c>
      <c r="D128" s="10" t="s">
        <v>86</v>
      </c>
      <c r="E128" s="10" t="s">
        <v>107</v>
      </c>
      <c r="F128" s="44" t="s">
        <v>42</v>
      </c>
      <c r="G128" s="44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182</v>
      </c>
      <c r="B129" s="15" t="s">
        <v>10</v>
      </c>
      <c r="C129" s="15" t="s">
        <v>102</v>
      </c>
      <c r="D129" s="15" t="s">
        <v>86</v>
      </c>
      <c r="E129" s="15" t="s">
        <v>108</v>
      </c>
      <c r="F129" s="44" t="s">
        <v>13</v>
      </c>
      <c r="G129" s="44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102</v>
      </c>
      <c r="D130" s="10" t="s">
        <v>86</v>
      </c>
      <c r="E130" s="10" t="s">
        <v>108</v>
      </c>
      <c r="F130" s="44" t="s">
        <v>29</v>
      </c>
      <c r="G130" s="44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102</v>
      </c>
      <c r="D131" s="10" t="s">
        <v>86</v>
      </c>
      <c r="E131" s="10" t="s">
        <v>108</v>
      </c>
      <c r="F131" s="44" t="s">
        <v>31</v>
      </c>
      <c r="G131" s="44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102</v>
      </c>
      <c r="D132" s="10" t="s">
        <v>86</v>
      </c>
      <c r="E132" s="10" t="s">
        <v>108</v>
      </c>
      <c r="F132" s="44" t="s">
        <v>31</v>
      </c>
      <c r="G132" s="44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109</v>
      </c>
      <c r="B133" s="15" t="s">
        <v>10</v>
      </c>
      <c r="C133" s="15" t="s">
        <v>102</v>
      </c>
      <c r="D133" s="15" t="s">
        <v>86</v>
      </c>
      <c r="E133" s="15" t="s">
        <v>110</v>
      </c>
      <c r="F133" s="44" t="s">
        <v>13</v>
      </c>
      <c r="G133" s="44"/>
      <c r="H133" s="28">
        <f>H134</f>
        <v>12000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102</v>
      </c>
      <c r="D134" s="10" t="s">
        <v>86</v>
      </c>
      <c r="E134" s="10" t="s">
        <v>110</v>
      </c>
      <c r="F134" s="44" t="s">
        <v>29</v>
      </c>
      <c r="G134" s="44"/>
      <c r="H134" s="28">
        <f>H135</f>
        <v>12000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102</v>
      </c>
      <c r="D135" s="10" t="s">
        <v>86</v>
      </c>
      <c r="E135" s="10" t="s">
        <v>110</v>
      </c>
      <c r="F135" s="44" t="s">
        <v>31</v>
      </c>
      <c r="G135" s="44"/>
      <c r="H135" s="28">
        <f>H136</f>
        <v>12000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102</v>
      </c>
      <c r="D136" s="10" t="s">
        <v>86</v>
      </c>
      <c r="E136" s="10" t="s">
        <v>110</v>
      </c>
      <c r="F136" s="44" t="s">
        <v>31</v>
      </c>
      <c r="G136" s="44" t="s">
        <v>39</v>
      </c>
      <c r="H136" s="28">
        <v>12000</v>
      </c>
      <c r="I136" s="28">
        <v>0</v>
      </c>
      <c r="J136" s="28">
        <v>0</v>
      </c>
      <c r="K136" s="8"/>
    </row>
    <row r="137" spans="1:11" outlineLevel="2">
      <c r="A137" s="11" t="s">
        <v>111</v>
      </c>
      <c r="B137" s="12" t="s">
        <v>10</v>
      </c>
      <c r="C137" s="12" t="s">
        <v>112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74.260000000000005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outlineLevel="3">
      <c r="A138" s="30" t="s">
        <v>201</v>
      </c>
      <c r="B138" s="31" t="s">
        <v>10</v>
      </c>
      <c r="C138" s="31" t="s">
        <v>112</v>
      </c>
      <c r="D138" s="31" t="s">
        <v>112</v>
      </c>
      <c r="E138" s="31" t="s">
        <v>12</v>
      </c>
      <c r="F138" s="31" t="s">
        <v>13</v>
      </c>
      <c r="G138" s="31"/>
      <c r="H138" s="29">
        <f>H139</f>
        <v>74.260000000000005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113</v>
      </c>
      <c r="B139" s="15" t="s">
        <v>10</v>
      </c>
      <c r="C139" s="15" t="s">
        <v>112</v>
      </c>
      <c r="D139" s="15" t="s">
        <v>112</v>
      </c>
      <c r="E139" s="15" t="s">
        <v>114</v>
      </c>
      <c r="F139" s="10" t="s">
        <v>13</v>
      </c>
      <c r="G139" s="10"/>
      <c r="H139" s="28">
        <f>H140</f>
        <v>74.260000000000005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112</v>
      </c>
      <c r="D140" s="10" t="s">
        <v>112</v>
      </c>
      <c r="E140" s="10" t="s">
        <v>114</v>
      </c>
      <c r="F140" s="10" t="s">
        <v>29</v>
      </c>
      <c r="G140" s="10"/>
      <c r="H140" s="28">
        <f>H141</f>
        <v>74.260000000000005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112</v>
      </c>
      <c r="D141" s="10" t="s">
        <v>112</v>
      </c>
      <c r="E141" s="10" t="s">
        <v>114</v>
      </c>
      <c r="F141" s="10" t="s">
        <v>31</v>
      </c>
      <c r="G141" s="10"/>
      <c r="H141" s="28">
        <f>H142</f>
        <v>74.260000000000005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183</v>
      </c>
      <c r="B142" s="10" t="s">
        <v>10</v>
      </c>
      <c r="C142" s="10" t="s">
        <v>112</v>
      </c>
      <c r="D142" s="10" t="s">
        <v>112</v>
      </c>
      <c r="E142" s="10" t="s">
        <v>114</v>
      </c>
      <c r="F142" s="44" t="s">
        <v>31</v>
      </c>
      <c r="G142" s="44" t="s">
        <v>115</v>
      </c>
      <c r="H142" s="28">
        <v>74.260000000000005</v>
      </c>
      <c r="I142" s="28">
        <v>1249.98</v>
      </c>
      <c r="J142" s="28">
        <v>54.97</v>
      </c>
      <c r="K142" s="8"/>
    </row>
    <row r="143" spans="1:11" outlineLevel="2">
      <c r="A143" s="11" t="s">
        <v>116</v>
      </c>
      <c r="B143" s="12" t="s">
        <v>10</v>
      </c>
      <c r="C143" s="12" t="s">
        <v>117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1797816.92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118</v>
      </c>
      <c r="B144" s="31" t="s">
        <v>10</v>
      </c>
      <c r="C144" s="31" t="s">
        <v>117</v>
      </c>
      <c r="D144" s="31" t="s">
        <v>15</v>
      </c>
      <c r="E144" s="31" t="s">
        <v>12</v>
      </c>
      <c r="F144" s="31" t="s">
        <v>13</v>
      </c>
      <c r="G144" s="31"/>
      <c r="H144" s="29">
        <f>H145+H164+H168</f>
        <v>1797816.92</v>
      </c>
      <c r="I144" s="29">
        <f t="shared" ref="I144:J144" si="53">I145+I164+I168</f>
        <v>628000</v>
      </c>
      <c r="J144" s="29">
        <f t="shared" si="53"/>
        <v>528000</v>
      </c>
      <c r="K144" s="8"/>
    </row>
    <row r="145" spans="1:11" ht="38.25" outlineLevel="4">
      <c r="A145" s="14" t="s">
        <v>184</v>
      </c>
      <c r="B145" s="15" t="s">
        <v>10</v>
      </c>
      <c r="C145" s="15" t="s">
        <v>117</v>
      </c>
      <c r="D145" s="15" t="s">
        <v>15</v>
      </c>
      <c r="E145" s="15" t="s">
        <v>119</v>
      </c>
      <c r="F145" s="10" t="s">
        <v>13</v>
      </c>
      <c r="G145" s="10"/>
      <c r="H145" s="28">
        <f>H146+H149+H159</f>
        <v>1571200</v>
      </c>
      <c r="I145" s="28">
        <f t="shared" ref="I145:J145" si="54">I146+I149+I159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117</v>
      </c>
      <c r="D146" s="10" t="s">
        <v>15</v>
      </c>
      <c r="E146" s="10" t="s">
        <v>119</v>
      </c>
      <c r="F146" s="10" t="s">
        <v>20</v>
      </c>
      <c r="G146" s="10"/>
      <c r="H146" s="28">
        <f>H147+H148</f>
        <v>1267300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120</v>
      </c>
      <c r="B147" s="10" t="s">
        <v>10</v>
      </c>
      <c r="C147" s="10" t="s">
        <v>117</v>
      </c>
      <c r="D147" s="10" t="s">
        <v>15</v>
      </c>
      <c r="E147" s="10" t="s">
        <v>119</v>
      </c>
      <c r="F147" s="44" t="s">
        <v>121</v>
      </c>
      <c r="G147" s="44"/>
      <c r="H147" s="28">
        <v>973700</v>
      </c>
      <c r="I147" s="28">
        <v>274757</v>
      </c>
      <c r="J147" s="28">
        <v>209400</v>
      </c>
      <c r="K147" s="8"/>
    </row>
    <row r="148" spans="1:11" ht="25.5" outlineLevel="6">
      <c r="A148" s="16" t="s">
        <v>194</v>
      </c>
      <c r="B148" s="10" t="s">
        <v>10</v>
      </c>
      <c r="C148" s="10" t="s">
        <v>117</v>
      </c>
      <c r="D148" s="10" t="s">
        <v>15</v>
      </c>
      <c r="E148" s="10" t="s">
        <v>119</v>
      </c>
      <c r="F148" s="44">
        <v>119</v>
      </c>
      <c r="G148" s="44"/>
      <c r="H148" s="28">
        <v>293600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117</v>
      </c>
      <c r="D149" s="10" t="s">
        <v>15</v>
      </c>
      <c r="E149" s="10" t="s">
        <v>119</v>
      </c>
      <c r="F149" s="44" t="s">
        <v>29</v>
      </c>
      <c r="G149" s="44"/>
      <c r="H149" s="28">
        <f>H150+H157</f>
        <v>302900</v>
      </c>
      <c r="I149" s="28">
        <f t="shared" ref="I149:J149" si="56">I150+I157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117</v>
      </c>
      <c r="D150" s="10" t="s">
        <v>15</v>
      </c>
      <c r="E150" s="10" t="s">
        <v>119</v>
      </c>
      <c r="F150" s="44" t="s">
        <v>31</v>
      </c>
      <c r="G150" s="44"/>
      <c r="H150" s="28">
        <f>H151+H152+H153+H154+H156+H155</f>
        <v>131500</v>
      </c>
      <c r="I150" s="28">
        <f t="shared" ref="I150:J150" si="57">I151+I152+I153+I154+I156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117</v>
      </c>
      <c r="D151" s="10" t="s">
        <v>15</v>
      </c>
      <c r="E151" s="10" t="s">
        <v>119</v>
      </c>
      <c r="F151" s="44" t="s">
        <v>31</v>
      </c>
      <c r="G151" s="44" t="s">
        <v>33</v>
      </c>
      <c r="H151" s="28">
        <v>26400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117</v>
      </c>
      <c r="D152" s="10" t="s">
        <v>15</v>
      </c>
      <c r="E152" s="10" t="s">
        <v>119</v>
      </c>
      <c r="F152" s="44" t="s">
        <v>31</v>
      </c>
      <c r="G152" s="44" t="s">
        <v>35</v>
      </c>
      <c r="H152" s="28">
        <v>11100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117</v>
      </c>
      <c r="D153" s="10" t="s">
        <v>15</v>
      </c>
      <c r="E153" s="10" t="s">
        <v>119</v>
      </c>
      <c r="F153" s="44" t="s">
        <v>31</v>
      </c>
      <c r="G153" s="44" t="s">
        <v>37</v>
      </c>
      <c r="H153" s="28">
        <v>55500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117</v>
      </c>
      <c r="D154" s="10" t="s">
        <v>15</v>
      </c>
      <c r="E154" s="10" t="s">
        <v>119</v>
      </c>
      <c r="F154" s="44" t="s">
        <v>31</v>
      </c>
      <c r="G154" s="44" t="s">
        <v>39</v>
      </c>
      <c r="H154" s="28">
        <v>11800</v>
      </c>
      <c r="I154" s="28">
        <v>8000</v>
      </c>
      <c r="J154" s="28">
        <v>8000</v>
      </c>
      <c r="K154" s="8"/>
    </row>
    <row r="155" spans="1:11" outlineLevel="7">
      <c r="A155" s="16" t="s">
        <v>202</v>
      </c>
      <c r="B155" s="10" t="s">
        <v>10</v>
      </c>
      <c r="C155" s="10" t="s">
        <v>117</v>
      </c>
      <c r="D155" s="10" t="s">
        <v>15</v>
      </c>
      <c r="E155" s="10" t="s">
        <v>119</v>
      </c>
      <c r="F155" s="44" t="s">
        <v>31</v>
      </c>
      <c r="G155" s="44" t="s">
        <v>199</v>
      </c>
      <c r="H155" s="28">
        <v>14000</v>
      </c>
      <c r="I155" s="28">
        <v>0</v>
      </c>
      <c r="J155" s="28">
        <v>0</v>
      </c>
      <c r="K155" s="8"/>
    </row>
    <row r="156" spans="1:11" ht="25.5" outlineLevel="7">
      <c r="A156" s="16" t="s">
        <v>203</v>
      </c>
      <c r="B156" s="10" t="s">
        <v>10</v>
      </c>
      <c r="C156" s="10" t="s">
        <v>117</v>
      </c>
      <c r="D156" s="10" t="s">
        <v>15</v>
      </c>
      <c r="E156" s="10" t="s">
        <v>119</v>
      </c>
      <c r="F156" s="44" t="s">
        <v>31</v>
      </c>
      <c r="G156" s="44" t="s">
        <v>40</v>
      </c>
      <c r="H156" s="28">
        <v>12700</v>
      </c>
      <c r="I156" s="28">
        <v>20000</v>
      </c>
      <c r="J156" s="28">
        <v>20000</v>
      </c>
      <c r="K156" s="8"/>
    </row>
    <row r="157" spans="1:11" ht="25.5" outlineLevel="6">
      <c r="A157" s="16" t="s">
        <v>41</v>
      </c>
      <c r="B157" s="10" t="s">
        <v>10</v>
      </c>
      <c r="C157" s="10" t="s">
        <v>117</v>
      </c>
      <c r="D157" s="10" t="s">
        <v>15</v>
      </c>
      <c r="E157" s="10" t="s">
        <v>119</v>
      </c>
      <c r="F157" s="44" t="s">
        <v>42</v>
      </c>
      <c r="G157" s="44"/>
      <c r="H157" s="28">
        <f>H158</f>
        <v>171400</v>
      </c>
      <c r="I157" s="28">
        <f t="shared" ref="I157:J157" si="58">I158</f>
        <v>130000</v>
      </c>
      <c r="J157" s="28">
        <f t="shared" si="58"/>
        <v>123000</v>
      </c>
      <c r="K157" s="8"/>
    </row>
    <row r="158" spans="1:11" outlineLevel="7">
      <c r="A158" s="16" t="s">
        <v>34</v>
      </c>
      <c r="B158" s="10" t="s">
        <v>10</v>
      </c>
      <c r="C158" s="10" t="s">
        <v>117</v>
      </c>
      <c r="D158" s="10" t="s">
        <v>15</v>
      </c>
      <c r="E158" s="10" t="s">
        <v>119</v>
      </c>
      <c r="F158" s="44" t="s">
        <v>42</v>
      </c>
      <c r="G158" s="44" t="s">
        <v>35</v>
      </c>
      <c r="H158" s="28">
        <v>171400</v>
      </c>
      <c r="I158" s="28">
        <v>130000</v>
      </c>
      <c r="J158" s="28">
        <v>123000</v>
      </c>
      <c r="K158" s="8"/>
    </row>
    <row r="159" spans="1:11" outlineLevel="5">
      <c r="A159" s="16" t="s">
        <v>43</v>
      </c>
      <c r="B159" s="10" t="s">
        <v>10</v>
      </c>
      <c r="C159" s="10" t="s">
        <v>117</v>
      </c>
      <c r="D159" s="10" t="s">
        <v>15</v>
      </c>
      <c r="E159" s="10" t="s">
        <v>119</v>
      </c>
      <c r="F159" s="44" t="s">
        <v>44</v>
      </c>
      <c r="G159" s="44"/>
      <c r="H159" s="28">
        <f>H160+H162</f>
        <v>1000</v>
      </c>
      <c r="I159" s="28">
        <f t="shared" ref="I159:J159" si="59">I160+I162</f>
        <v>500</v>
      </c>
      <c r="J159" s="28">
        <f t="shared" si="59"/>
        <v>1000</v>
      </c>
      <c r="K159" s="8"/>
    </row>
    <row r="160" spans="1:11" ht="25.5" outlineLevel="6">
      <c r="A160" s="16" t="s">
        <v>122</v>
      </c>
      <c r="B160" s="10" t="s">
        <v>10</v>
      </c>
      <c r="C160" s="10" t="s">
        <v>117</v>
      </c>
      <c r="D160" s="10" t="s">
        <v>15</v>
      </c>
      <c r="E160" s="10" t="s">
        <v>119</v>
      </c>
      <c r="F160" s="44" t="s">
        <v>123</v>
      </c>
      <c r="G160" s="44"/>
      <c r="H160" s="28">
        <f>H161</f>
        <v>500</v>
      </c>
      <c r="I160" s="28">
        <f t="shared" ref="I160:J160" si="60">I161</f>
        <v>500</v>
      </c>
      <c r="J160" s="28">
        <f t="shared" si="60"/>
        <v>500</v>
      </c>
      <c r="K160" s="8"/>
    </row>
    <row r="161" spans="1:11" outlineLevel="7">
      <c r="A161" s="16" t="s">
        <v>47</v>
      </c>
      <c r="B161" s="10" t="s">
        <v>10</v>
      </c>
      <c r="C161" s="10" t="s">
        <v>117</v>
      </c>
      <c r="D161" s="10" t="s">
        <v>15</v>
      </c>
      <c r="E161" s="10" t="s">
        <v>119</v>
      </c>
      <c r="F161" s="44" t="s">
        <v>123</v>
      </c>
      <c r="G161" s="44" t="s">
        <v>48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49</v>
      </c>
      <c r="B162" s="10" t="s">
        <v>10</v>
      </c>
      <c r="C162" s="10" t="s">
        <v>117</v>
      </c>
      <c r="D162" s="10" t="s">
        <v>15</v>
      </c>
      <c r="E162" s="10" t="s">
        <v>119</v>
      </c>
      <c r="F162" s="44" t="s">
        <v>50</v>
      </c>
      <c r="G162" s="44"/>
      <c r="H162" s="28">
        <f>H163</f>
        <v>500</v>
      </c>
      <c r="I162" s="28">
        <f t="shared" ref="I162:J162" si="61">I163</f>
        <v>0</v>
      </c>
      <c r="J162" s="28">
        <f t="shared" si="61"/>
        <v>500</v>
      </c>
      <c r="K162" s="8"/>
    </row>
    <row r="163" spans="1:11" ht="51" outlineLevel="7">
      <c r="A163" s="16" t="s">
        <v>51</v>
      </c>
      <c r="B163" s="10" t="s">
        <v>10</v>
      </c>
      <c r="C163" s="10" t="s">
        <v>117</v>
      </c>
      <c r="D163" s="10" t="s">
        <v>15</v>
      </c>
      <c r="E163" s="10" t="s">
        <v>119</v>
      </c>
      <c r="F163" s="44" t="s">
        <v>50</v>
      </c>
      <c r="G163" s="44" t="s">
        <v>52</v>
      </c>
      <c r="H163" s="28">
        <v>500</v>
      </c>
      <c r="I163" s="28">
        <v>0</v>
      </c>
      <c r="J163" s="28">
        <v>500</v>
      </c>
      <c r="K163" s="8"/>
    </row>
    <row r="164" spans="1:11" ht="48.75" customHeight="1" outlineLevel="4">
      <c r="A164" s="17" t="s">
        <v>185</v>
      </c>
      <c r="B164" s="15" t="s">
        <v>10</v>
      </c>
      <c r="C164" s="15" t="s">
        <v>117</v>
      </c>
      <c r="D164" s="15" t="s">
        <v>15</v>
      </c>
      <c r="E164" s="15" t="s">
        <v>124</v>
      </c>
      <c r="F164" s="44" t="s">
        <v>13</v>
      </c>
      <c r="G164" s="44"/>
      <c r="H164" s="28">
        <f>H165</f>
        <v>215284.91999999998</v>
      </c>
      <c r="I164" s="28">
        <f t="shared" ref="I164:J164" si="62">I165</f>
        <v>0</v>
      </c>
      <c r="J164" s="28">
        <f t="shared" si="62"/>
        <v>0</v>
      </c>
      <c r="K164" s="8"/>
    </row>
    <row r="165" spans="1:11" ht="48" customHeight="1" outlineLevel="5">
      <c r="A165" s="32" t="s">
        <v>19</v>
      </c>
      <c r="B165" s="10" t="s">
        <v>10</v>
      </c>
      <c r="C165" s="10" t="s">
        <v>117</v>
      </c>
      <c r="D165" s="10" t="s">
        <v>15</v>
      </c>
      <c r="E165" s="10" t="s">
        <v>124</v>
      </c>
      <c r="F165" s="44" t="s">
        <v>20</v>
      </c>
      <c r="G165" s="44"/>
      <c r="H165" s="28">
        <f>H166+H167</f>
        <v>215284.91999999998</v>
      </c>
      <c r="I165" s="28">
        <f t="shared" ref="I165:J165" si="63">I166+I167</f>
        <v>0</v>
      </c>
      <c r="J165" s="28">
        <f t="shared" si="63"/>
        <v>0</v>
      </c>
      <c r="K165" s="8"/>
    </row>
    <row r="166" spans="1:11" ht="25.5" outlineLevel="6">
      <c r="A166" s="32" t="s">
        <v>120</v>
      </c>
      <c r="B166" s="10" t="s">
        <v>10</v>
      </c>
      <c r="C166" s="10" t="s">
        <v>117</v>
      </c>
      <c r="D166" s="10" t="s">
        <v>15</v>
      </c>
      <c r="E166" s="10" t="s">
        <v>124</v>
      </c>
      <c r="F166" s="44" t="s">
        <v>121</v>
      </c>
      <c r="G166" s="44"/>
      <c r="H166" s="28">
        <v>165349.4</v>
      </c>
      <c r="I166" s="28">
        <v>0</v>
      </c>
      <c r="J166" s="28">
        <v>0</v>
      </c>
      <c r="K166" s="8"/>
    </row>
    <row r="167" spans="1:11" ht="51" outlineLevel="6">
      <c r="A167" s="32" t="s">
        <v>125</v>
      </c>
      <c r="B167" s="10" t="s">
        <v>10</v>
      </c>
      <c r="C167" s="10" t="s">
        <v>117</v>
      </c>
      <c r="D167" s="10" t="s">
        <v>15</v>
      </c>
      <c r="E167" s="10" t="s">
        <v>124</v>
      </c>
      <c r="F167" s="44" t="s">
        <v>126</v>
      </c>
      <c r="G167" s="44"/>
      <c r="H167" s="28">
        <v>49935.519999999997</v>
      </c>
      <c r="I167" s="28">
        <v>0</v>
      </c>
      <c r="J167" s="28">
        <v>0</v>
      </c>
      <c r="K167" s="8"/>
    </row>
    <row r="168" spans="1:11" ht="60" customHeight="1" outlineLevel="4">
      <c r="A168" s="17" t="s">
        <v>186</v>
      </c>
      <c r="B168" s="15" t="s">
        <v>10</v>
      </c>
      <c r="C168" s="15" t="s">
        <v>117</v>
      </c>
      <c r="D168" s="15" t="s">
        <v>15</v>
      </c>
      <c r="E168" s="15" t="s">
        <v>127</v>
      </c>
      <c r="F168" s="44" t="s">
        <v>13</v>
      </c>
      <c r="G168" s="44"/>
      <c r="H168" s="28">
        <f>H169</f>
        <v>11332</v>
      </c>
      <c r="I168" s="28">
        <f t="shared" ref="I168:J168" si="64">I169</f>
        <v>0</v>
      </c>
      <c r="J168" s="28">
        <f t="shared" si="64"/>
        <v>0</v>
      </c>
      <c r="K168" s="8"/>
    </row>
    <row r="169" spans="1:11" ht="48" customHeight="1" outlineLevel="5">
      <c r="A169" s="32" t="s">
        <v>19</v>
      </c>
      <c r="B169" s="10" t="s">
        <v>10</v>
      </c>
      <c r="C169" s="10" t="s">
        <v>117</v>
      </c>
      <c r="D169" s="10" t="s">
        <v>15</v>
      </c>
      <c r="E169" s="10" t="s">
        <v>127</v>
      </c>
      <c r="F169" s="44" t="s">
        <v>20</v>
      </c>
      <c r="G169" s="44"/>
      <c r="H169" s="28">
        <f>H170+H171</f>
        <v>11332</v>
      </c>
      <c r="I169" s="28">
        <f t="shared" ref="I169:J169" si="65">I170+I171</f>
        <v>0</v>
      </c>
      <c r="J169" s="28">
        <f t="shared" si="65"/>
        <v>0</v>
      </c>
      <c r="K169" s="8"/>
    </row>
    <row r="170" spans="1:11" ht="46.5" customHeight="1" outlineLevel="6">
      <c r="A170" s="32" t="s">
        <v>188</v>
      </c>
      <c r="B170" s="10" t="s">
        <v>10</v>
      </c>
      <c r="C170" s="10" t="s">
        <v>117</v>
      </c>
      <c r="D170" s="10" t="s">
        <v>15</v>
      </c>
      <c r="E170" s="10" t="s">
        <v>127</v>
      </c>
      <c r="F170" s="44" t="s">
        <v>121</v>
      </c>
      <c r="G170" s="44" t="s">
        <v>187</v>
      </c>
      <c r="H170" s="28">
        <v>8703.52</v>
      </c>
      <c r="I170" s="28">
        <v>0</v>
      </c>
      <c r="J170" s="28">
        <v>0</v>
      </c>
      <c r="K170" s="8"/>
    </row>
    <row r="171" spans="1:11" ht="57.75" customHeight="1" outlineLevel="6">
      <c r="A171" s="32" t="s">
        <v>189</v>
      </c>
      <c r="B171" s="10" t="s">
        <v>10</v>
      </c>
      <c r="C171" s="10" t="s">
        <v>117</v>
      </c>
      <c r="D171" s="10" t="s">
        <v>15</v>
      </c>
      <c r="E171" s="10" t="s">
        <v>127</v>
      </c>
      <c r="F171" s="44" t="s">
        <v>126</v>
      </c>
      <c r="G171" s="44" t="s">
        <v>187</v>
      </c>
      <c r="H171" s="28">
        <v>2628.48</v>
      </c>
      <c r="I171" s="28">
        <v>0</v>
      </c>
      <c r="J171" s="28">
        <v>0</v>
      </c>
      <c r="K171" s="8"/>
    </row>
    <row r="172" spans="1:11" outlineLevel="2">
      <c r="A172" s="11" t="s">
        <v>128</v>
      </c>
      <c r="B172" s="12" t="s">
        <v>10</v>
      </c>
      <c r="C172" s="12" t="s">
        <v>90</v>
      </c>
      <c r="D172" s="12" t="s">
        <v>11</v>
      </c>
      <c r="E172" s="12" t="s">
        <v>12</v>
      </c>
      <c r="F172" s="12" t="s">
        <v>13</v>
      </c>
      <c r="G172" s="12"/>
      <c r="H172" s="2">
        <f>H173</f>
        <v>85000</v>
      </c>
      <c r="I172" s="2">
        <f t="shared" ref="I172:J175" si="66">I173</f>
        <v>85000</v>
      </c>
      <c r="J172" s="2">
        <f t="shared" si="66"/>
        <v>0</v>
      </c>
      <c r="K172" s="8"/>
    </row>
    <row r="173" spans="1:11" ht="21.75" customHeight="1" outlineLevel="3">
      <c r="A173" s="30" t="s">
        <v>129</v>
      </c>
      <c r="B173" s="31" t="s">
        <v>10</v>
      </c>
      <c r="C173" s="31" t="s">
        <v>90</v>
      </c>
      <c r="D173" s="31" t="s">
        <v>15</v>
      </c>
      <c r="E173" s="31" t="s">
        <v>12</v>
      </c>
      <c r="F173" s="31" t="s">
        <v>13</v>
      </c>
      <c r="G173" s="31"/>
      <c r="H173" s="29">
        <f>H174</f>
        <v>85000</v>
      </c>
      <c r="I173" s="29">
        <f t="shared" si="66"/>
        <v>85000</v>
      </c>
      <c r="J173" s="29">
        <f t="shared" si="66"/>
        <v>0</v>
      </c>
      <c r="K173" s="8"/>
    </row>
    <row r="174" spans="1:11" ht="38.25" outlineLevel="4">
      <c r="A174" s="17" t="s">
        <v>130</v>
      </c>
      <c r="B174" s="15" t="s">
        <v>10</v>
      </c>
      <c r="C174" s="15" t="s">
        <v>90</v>
      </c>
      <c r="D174" s="15" t="s">
        <v>15</v>
      </c>
      <c r="E174" s="15" t="s">
        <v>131</v>
      </c>
      <c r="F174" s="10" t="s">
        <v>13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25.5" outlineLevel="5">
      <c r="A175" s="16" t="s">
        <v>132</v>
      </c>
      <c r="B175" s="10" t="s">
        <v>10</v>
      </c>
      <c r="C175" s="10" t="s">
        <v>90</v>
      </c>
      <c r="D175" s="10" t="s">
        <v>15</v>
      </c>
      <c r="E175" s="10" t="s">
        <v>131</v>
      </c>
      <c r="F175" s="10" t="s">
        <v>133</v>
      </c>
      <c r="G175" s="10"/>
      <c r="H175" s="28">
        <f>H176</f>
        <v>85000</v>
      </c>
      <c r="I175" s="28">
        <f t="shared" si="66"/>
        <v>85000</v>
      </c>
      <c r="J175" s="28">
        <f t="shared" si="66"/>
        <v>0</v>
      </c>
      <c r="K175" s="8"/>
    </row>
    <row r="176" spans="1:11" ht="51" outlineLevel="6">
      <c r="A176" s="16" t="s">
        <v>134</v>
      </c>
      <c r="B176" s="10" t="s">
        <v>10</v>
      </c>
      <c r="C176" s="10" t="s">
        <v>90</v>
      </c>
      <c r="D176" s="10" t="s">
        <v>15</v>
      </c>
      <c r="E176" s="10" t="s">
        <v>131</v>
      </c>
      <c r="F176" s="10" t="s">
        <v>135</v>
      </c>
      <c r="G176" s="10"/>
      <c r="H176" s="28">
        <v>85000</v>
      </c>
      <c r="I176" s="28">
        <v>85000</v>
      </c>
      <c r="J176" s="28">
        <v>0</v>
      </c>
      <c r="K176" s="8"/>
    </row>
    <row r="177" spans="1:11" ht="12.75" customHeight="1">
      <c r="A177" s="46" t="s">
        <v>136</v>
      </c>
      <c r="B177" s="47"/>
      <c r="C177" s="47"/>
      <c r="D177" s="47"/>
      <c r="E177" s="47"/>
      <c r="F177" s="47"/>
      <c r="G177" s="47"/>
      <c r="H177" s="41">
        <f>H7</f>
        <v>6332483.5099999998</v>
      </c>
      <c r="I177" s="41">
        <f t="shared" ref="I177:J177" si="67">I7</f>
        <v>4214925.5600000005</v>
      </c>
      <c r="J177" s="41">
        <f t="shared" si="67"/>
        <v>4025530.5500000003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45" t="s">
        <v>140</v>
      </c>
      <c r="B179" s="45"/>
      <c r="C179" s="45"/>
      <c r="D179" s="45"/>
      <c r="E179" s="45"/>
      <c r="F179" s="45"/>
      <c r="G179" s="45"/>
      <c r="H179" s="20"/>
      <c r="I179" s="20"/>
      <c r="J179" s="20"/>
      <c r="K179" s="20"/>
    </row>
    <row r="180" spans="1:11" s="1" customFormat="1">
      <c r="A180" s="52" t="s">
        <v>141</v>
      </c>
      <c r="B180" s="52"/>
      <c r="C180" s="52"/>
      <c r="D180" s="52"/>
      <c r="E180" s="52"/>
      <c r="F180" s="52"/>
      <c r="G180" s="52"/>
      <c r="H180" s="20"/>
      <c r="I180" s="20"/>
      <c r="J180" s="20"/>
      <c r="K180" s="20"/>
    </row>
    <row r="181" spans="1:11" s="1" customFormat="1" ht="0.75" customHeight="1">
      <c r="A181" s="53" t="s">
        <v>142</v>
      </c>
      <c r="B181" s="53"/>
      <c r="C181" s="53"/>
      <c r="D181" s="53"/>
      <c r="E181" s="53"/>
      <c r="F181" s="53"/>
      <c r="G181" s="53"/>
      <c r="H181" s="20"/>
      <c r="I181" s="20"/>
      <c r="J181" s="20" t="s">
        <v>143</v>
      </c>
      <c r="K181" s="20"/>
    </row>
    <row r="182" spans="1:11" s="1" customFormat="1">
      <c r="A182" s="54" t="s">
        <v>144</v>
      </c>
      <c r="B182" s="56" t="s">
        <v>145</v>
      </c>
      <c r="C182" s="56"/>
      <c r="D182" s="56"/>
      <c r="E182" s="56"/>
      <c r="F182" s="56"/>
      <c r="G182" s="56"/>
      <c r="H182" s="43" t="s">
        <v>146</v>
      </c>
      <c r="I182" s="43" t="s">
        <v>146</v>
      </c>
      <c r="J182" s="43" t="s">
        <v>146</v>
      </c>
      <c r="K182" s="21"/>
    </row>
    <row r="183" spans="1:11" s="1" customFormat="1" ht="76.5">
      <c r="A183" s="55"/>
      <c r="B183" s="22" t="s">
        <v>147</v>
      </c>
      <c r="C183" s="56" t="s">
        <v>148</v>
      </c>
      <c r="D183" s="56"/>
      <c r="E183" s="56"/>
      <c r="F183" s="56"/>
      <c r="G183" s="56"/>
      <c r="H183" s="43" t="s">
        <v>195</v>
      </c>
      <c r="I183" s="43" t="s">
        <v>149</v>
      </c>
      <c r="J183" s="43" t="s">
        <v>196</v>
      </c>
      <c r="K183" s="21"/>
    </row>
    <row r="184" spans="1:11" s="1" customFormat="1" ht="25.5">
      <c r="A184" s="22" t="s">
        <v>150</v>
      </c>
      <c r="B184" s="33">
        <v>809</v>
      </c>
      <c r="C184" s="51" t="s">
        <v>151</v>
      </c>
      <c r="D184" s="51"/>
      <c r="E184" s="51"/>
      <c r="F184" s="51"/>
      <c r="G184" s="51"/>
      <c r="H184" s="34">
        <v>0</v>
      </c>
      <c r="I184" s="35" t="s">
        <v>152</v>
      </c>
      <c r="J184" s="35" t="s">
        <v>152</v>
      </c>
      <c r="K184" s="21"/>
    </row>
    <row r="185" spans="1:11" s="1" customFormat="1" ht="25.5">
      <c r="A185" s="22" t="s">
        <v>153</v>
      </c>
      <c r="B185" s="33">
        <v>809</v>
      </c>
      <c r="C185" s="51" t="s">
        <v>154</v>
      </c>
      <c r="D185" s="51"/>
      <c r="E185" s="51"/>
      <c r="F185" s="51"/>
      <c r="G185" s="51"/>
      <c r="H185" s="42">
        <v>52555.55</v>
      </c>
      <c r="I185" s="35" t="s">
        <v>152</v>
      </c>
      <c r="J185" s="35" t="s">
        <v>152</v>
      </c>
      <c r="K185" s="21"/>
    </row>
    <row r="186" spans="1:11" s="1" customFormat="1" ht="25.5">
      <c r="A186" s="22" t="s">
        <v>155</v>
      </c>
      <c r="B186" s="33">
        <v>809</v>
      </c>
      <c r="C186" s="51" t="s">
        <v>156</v>
      </c>
      <c r="D186" s="51"/>
      <c r="E186" s="51"/>
      <c r="F186" s="51"/>
      <c r="G186" s="51"/>
      <c r="H186" s="36">
        <v>-6279927.96</v>
      </c>
      <c r="I186" s="36">
        <v>-4214925.5599999996</v>
      </c>
      <c r="J186" s="36">
        <v>-4025530.55</v>
      </c>
      <c r="K186" s="21"/>
    </row>
    <row r="187" spans="1:11" s="1" customFormat="1" ht="25.5">
      <c r="A187" s="22" t="s">
        <v>157</v>
      </c>
      <c r="B187" s="33">
        <v>809</v>
      </c>
      <c r="C187" s="51" t="s">
        <v>158</v>
      </c>
      <c r="D187" s="51"/>
      <c r="E187" s="51"/>
      <c r="F187" s="51"/>
      <c r="G187" s="51"/>
      <c r="H187" s="36">
        <v>6332483.5099999998</v>
      </c>
      <c r="I187" s="36">
        <v>4214925.5599999996</v>
      </c>
      <c r="J187" s="36">
        <v>4025530.55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198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  <mergeCell ref="A179:G179"/>
    <mergeCell ref="A177:G177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2024-01-07T07:55:23Z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